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16755\Downloads\"/>
    </mc:Choice>
  </mc:AlternateContent>
  <xr:revisionPtr revIDLastSave="0" documentId="13_ncr:1_{BC15BDB6-799D-4E96-82C3-8D55258E0EAA}" xr6:coauthVersionLast="47" xr6:coauthVersionMax="47" xr10:uidLastSave="{00000000-0000-0000-0000-000000000000}"/>
  <bookViews>
    <workbookView xWindow="-120" yWindow="-16320" windowWidth="29040" windowHeight="15720" xr2:uid="{9EDA2B49-122A-40B3-B8EF-73E24C2FC2C7}"/>
  </bookViews>
  <sheets>
    <sheet name="申込書" sheetId="1" r:id="rId1"/>
    <sheet name="義務教育学年早見表" sheetId="2" r:id="rId2"/>
    <sheet name="計算式用" sheetId="4" r:id="rId3"/>
  </sheets>
  <definedNames>
    <definedName name="_xlnm.Print_Area" localSheetId="0">申込書!$A$1:$L$41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J17" i="1"/>
  <c r="J25" i="1"/>
  <c r="J29" i="1"/>
  <c r="J33" i="1"/>
  <c r="P17" i="1" l="1"/>
  <c r="R17" i="1"/>
  <c r="P18" i="1"/>
  <c r="R18" i="1"/>
  <c r="P19" i="1"/>
  <c r="R19" i="1"/>
  <c r="P20" i="1"/>
  <c r="R20" i="1"/>
  <c r="P21" i="1"/>
  <c r="R21" i="1"/>
  <c r="P22" i="1"/>
  <c r="R22" i="1"/>
  <c r="P23" i="1"/>
  <c r="R23" i="1"/>
  <c r="P24" i="1"/>
  <c r="R24" i="1"/>
  <c r="P25" i="1"/>
  <c r="R25" i="1"/>
</calcChain>
</file>

<file path=xl/sharedStrings.xml><?xml version="1.0" encoding="utf-8"?>
<sst xmlns="http://schemas.openxmlformats.org/spreadsheetml/2006/main" count="97" uniqueCount="54">
  <si>
    <t>日本の戸籍上の氏名</t>
    <rPh sb="0" eb="2">
      <t>ニホン</t>
    </rPh>
    <rPh sb="3" eb="6">
      <t>コセキジョウ</t>
    </rPh>
    <rPh sb="7" eb="9">
      <t>シメイ</t>
    </rPh>
    <phoneticPr fontId="3"/>
  </si>
  <si>
    <t>ふりがな</t>
  </si>
  <si>
    <t>生年月日</t>
    <rPh sb="0" eb="2">
      <t>セイネン</t>
    </rPh>
    <rPh sb="2" eb="4">
      <t>ガッピ</t>
    </rPh>
    <phoneticPr fontId="3"/>
  </si>
  <si>
    <t>(西暦)</t>
    <rPh sb="1" eb="3">
      <t>セイレキ</t>
    </rPh>
    <phoneticPr fontId="3"/>
  </si>
  <si>
    <t>漢　　字</t>
    <phoneticPr fontId="3"/>
  </si>
  <si>
    <t>（日本語表記）</t>
    <rPh sb="1" eb="4">
      <t>ニホンゴ</t>
    </rPh>
    <rPh sb="4" eb="6">
      <t>ヒョウキ</t>
    </rPh>
    <phoneticPr fontId="3"/>
  </si>
  <si>
    <t>（ローマ字表記）</t>
  </si>
  <si>
    <t>Email</t>
    <phoneticPr fontId="3"/>
  </si>
  <si>
    <t>電話番号</t>
    <rPh sb="0" eb="2">
      <t>デンワ</t>
    </rPh>
    <rPh sb="2" eb="4">
      <t>バンゴウ</t>
    </rPh>
    <phoneticPr fontId="3"/>
  </si>
  <si>
    <t>旅券番号</t>
    <rPh sb="0" eb="2">
      <t>リョケン</t>
    </rPh>
    <rPh sb="2" eb="4">
      <t>バンゴウ</t>
    </rPh>
    <phoneticPr fontId="3"/>
  </si>
  <si>
    <t>現地校名</t>
    <rPh sb="0" eb="2">
      <t>ゲンチ</t>
    </rPh>
    <rPh sb="2" eb="3">
      <t>コウ</t>
    </rPh>
    <rPh sb="3" eb="4">
      <t>メイ</t>
    </rPh>
    <phoneticPr fontId="1"/>
  </si>
  <si>
    <t>保護者氏名</t>
    <rPh sb="0" eb="3">
      <t>ホゴシャ</t>
    </rPh>
    <phoneticPr fontId="3"/>
  </si>
  <si>
    <t>連絡先情報</t>
    <rPh sb="0" eb="3">
      <t>レンラクサキ</t>
    </rPh>
    <rPh sb="3" eb="5">
      <t>ジョウホウ</t>
    </rPh>
    <phoneticPr fontId="3"/>
  </si>
  <si>
    <t>住　所</t>
    <phoneticPr fontId="1"/>
  </si>
  <si>
    <t>注:お子様のお名前は下記別欄に記入してください。</t>
    <rPh sb="0" eb="1">
      <t>チュウ</t>
    </rPh>
    <rPh sb="3" eb="5">
      <t>コサマ</t>
    </rPh>
    <rPh sb="7" eb="9">
      <t>ナマエ</t>
    </rPh>
    <rPh sb="10" eb="12">
      <t>カキ</t>
    </rPh>
    <rPh sb="12" eb="13">
      <t>ベツ</t>
    </rPh>
    <rPh sb="13" eb="14">
      <t>ラン</t>
    </rPh>
    <rPh sb="15" eb="17">
      <t>キニュウ</t>
    </rPh>
    <phoneticPr fontId="3"/>
  </si>
  <si>
    <t>対象子女</t>
    <rPh sb="0" eb="2">
      <t>タイショウ</t>
    </rPh>
    <rPh sb="2" eb="4">
      <t>シジョ</t>
    </rPh>
    <phoneticPr fontId="3"/>
  </si>
  <si>
    <t>のみ入力または選択してください。</t>
    <rPh sb="2" eb="4">
      <t>ニュウリョク</t>
    </rPh>
    <rPh sb="7" eb="9">
      <t>センタク</t>
    </rPh>
    <phoneticPr fontId="1"/>
  </si>
  <si>
    <t>中学１年</t>
    <rPh sb="0" eb="2">
      <t>チュウガク</t>
    </rPh>
    <rPh sb="3" eb="4">
      <t>ネン</t>
    </rPh>
    <phoneticPr fontId="1"/>
  </si>
  <si>
    <t>中学２年</t>
    <rPh sb="0" eb="2">
      <t>チュウガク</t>
    </rPh>
    <rPh sb="3" eb="4">
      <t>ネン</t>
    </rPh>
    <phoneticPr fontId="1"/>
  </si>
  <si>
    <t>中学３年</t>
    <rPh sb="0" eb="2">
      <t>チュウガク</t>
    </rPh>
    <rPh sb="3" eb="4">
      <t>ネン</t>
    </rPh>
    <phoneticPr fontId="1"/>
  </si>
  <si>
    <t>令和９（2027）年度前期用日本の教科書配布申込書</t>
    <rPh sb="11" eb="13">
      <t>ゼンキ</t>
    </rPh>
    <rPh sb="13" eb="14">
      <t>ヨウ</t>
    </rPh>
    <rPh sb="14" eb="16">
      <t>ニホン</t>
    </rPh>
    <phoneticPr fontId="1"/>
  </si>
  <si>
    <t>注１）メールに添付してお申し込みください。（宛先：consul-section1@ul.mofa.go.jp）
　　　郵送又はＦＡＸでは受け付けていません。
注２）メールの件名は、「前期用教科書申込」としてください。お申し込み後１週間以内に受領確認の返信をします。
注３）お申し込み後に住所や連絡先に変更があった場合や日本へ帰国される場合には、在留届の変更又は帰国手続きを行ったうえで、当館までご連絡ください。</t>
    <rPh sb="7" eb="9">
      <t>テンプ</t>
    </rPh>
    <rPh sb="12" eb="13">
      <t>モウ</t>
    </rPh>
    <rPh sb="14" eb="15">
      <t>コ</t>
    </rPh>
    <rPh sb="22" eb="24">
      <t>アテサキ</t>
    </rPh>
    <rPh sb="59" eb="61">
      <t>ユウソウ</t>
    </rPh>
    <rPh sb="61" eb="62">
      <t>マタ</t>
    </rPh>
    <rPh sb="68" eb="69">
      <t>ウ</t>
    </rPh>
    <rPh sb="70" eb="71">
      <t>ツ</t>
    </rPh>
    <rPh sb="86" eb="88">
      <t>ケンメイ</t>
    </rPh>
    <rPh sb="91" eb="93">
      <t>ゼンキ</t>
    </rPh>
    <rPh sb="93" eb="94">
      <t>ヨウ</t>
    </rPh>
    <rPh sb="94" eb="97">
      <t>キョウカショ</t>
    </rPh>
    <rPh sb="97" eb="99">
      <t>モウシコ</t>
    </rPh>
    <rPh sb="109" eb="110">
      <t>モウ</t>
    </rPh>
    <rPh sb="111" eb="112">
      <t>コ</t>
    </rPh>
    <rPh sb="113" eb="114">
      <t>ゴ</t>
    </rPh>
    <rPh sb="115" eb="117">
      <t>シュウカン</t>
    </rPh>
    <rPh sb="117" eb="119">
      <t>イナイ</t>
    </rPh>
    <rPh sb="120" eb="122">
      <t>ジュリョウ</t>
    </rPh>
    <rPh sb="122" eb="124">
      <t>カクニン</t>
    </rPh>
    <rPh sb="125" eb="127">
      <t>ヘンシン</t>
    </rPh>
    <phoneticPr fontId="1"/>
  </si>
  <si>
    <t>年齢</t>
    <rPh sb="0" eb="2">
      <t>ネンレイ</t>
    </rPh>
    <phoneticPr fontId="1"/>
  </si>
  <si>
    <t>学年</t>
    <rPh sb="0" eb="2">
      <t>ガクネン</t>
    </rPh>
    <phoneticPr fontId="1"/>
  </si>
  <si>
    <t>小学１年</t>
    <rPh sb="0" eb="2">
      <t>ショウガク</t>
    </rPh>
    <rPh sb="3" eb="4">
      <t>ネン</t>
    </rPh>
    <phoneticPr fontId="1"/>
  </si>
  <si>
    <t>小学２年</t>
    <rPh sb="0" eb="2">
      <t>ショウガク</t>
    </rPh>
    <rPh sb="3" eb="4">
      <t>ネン</t>
    </rPh>
    <phoneticPr fontId="1"/>
  </si>
  <si>
    <t>小学３年</t>
    <rPh sb="0" eb="2">
      <t>ショウガク</t>
    </rPh>
    <rPh sb="3" eb="4">
      <t>ネン</t>
    </rPh>
    <phoneticPr fontId="1"/>
  </si>
  <si>
    <t>小学４年</t>
    <rPh sb="0" eb="2">
      <t>ショウガク</t>
    </rPh>
    <rPh sb="3" eb="4">
      <t>ネン</t>
    </rPh>
    <phoneticPr fontId="1"/>
  </si>
  <si>
    <t>小学５年</t>
    <rPh sb="0" eb="2">
      <t>ショウガク</t>
    </rPh>
    <rPh sb="3" eb="4">
      <t>ネン</t>
    </rPh>
    <phoneticPr fontId="1"/>
  </si>
  <si>
    <t>小学６年</t>
    <rPh sb="0" eb="2">
      <t>ショウガク</t>
    </rPh>
    <rPh sb="3" eb="4">
      <t>ネン</t>
    </rPh>
    <phoneticPr fontId="1"/>
  </si>
  <si>
    <t>基準日</t>
    <rPh sb="0" eb="3">
      <t>キジュンビ</t>
    </rPh>
    <phoneticPr fontId="1"/>
  </si>
  <si>
    <t>令和９（2027）年度の学年</t>
    <rPh sb="0" eb="2">
      <t>レイワ</t>
    </rPh>
    <rPh sb="9" eb="11">
      <t>ネンド</t>
    </rPh>
    <rPh sb="12" eb="14">
      <t>ガクネン</t>
    </rPh>
    <phoneticPr fontId="3"/>
  </si>
  <si>
    <t>学校名</t>
    <rPh sb="0" eb="2">
      <t>ガッコウ</t>
    </rPh>
    <rPh sb="1" eb="2">
      <t>コウ</t>
    </rPh>
    <rPh sb="2" eb="3">
      <t>メイ</t>
    </rPh>
    <phoneticPr fontId="1"/>
  </si>
  <si>
    <t>https://www.ezairyu.mofa.go.jp/RRnet/index.html</t>
    <phoneticPr fontId="1"/>
  </si>
  <si>
    <t>※在留届を未提出の場合には申し込みできませんので、未提出の方は下記より在留届を提出してください。</t>
    <rPh sb="25" eb="28">
      <t>ミテイシュツ</t>
    </rPh>
    <rPh sb="29" eb="30">
      <t>カタ</t>
    </rPh>
    <rPh sb="31" eb="33">
      <t>カキ</t>
    </rPh>
    <phoneticPr fontId="1"/>
  </si>
  <si>
    <t>生～</t>
    <rPh sb="0" eb="1">
      <t>ウ</t>
    </rPh>
    <phoneticPr fontId="1"/>
  </si>
  <si>
    <t>生</t>
    <rPh sb="0" eb="1">
      <t>ウ</t>
    </rPh>
    <phoneticPr fontId="1"/>
  </si>
  <si>
    <t>←ない場合は空欄</t>
    <rPh sb="3" eb="5">
      <t>バアイ</t>
    </rPh>
    <rPh sb="6" eb="8">
      <t>クウラン</t>
    </rPh>
    <phoneticPr fontId="1"/>
  </si>
  <si>
    <t>がいむ　しょういちろう</t>
    <phoneticPr fontId="1"/>
  </si>
  <si>
    <t>記載例：　　外務　省一郎</t>
    <rPh sb="0" eb="3">
      <t>キサイレイ</t>
    </rPh>
    <rPh sb="6" eb="8">
      <t>ガイム</t>
    </rPh>
    <rPh sb="9" eb="10">
      <t>ショウ</t>
    </rPh>
    <rPh sb="10" eb="12">
      <t>イチロウ</t>
    </rPh>
    <phoneticPr fontId="1"/>
  </si>
  <si>
    <t>年度の学年</t>
    <rPh sb="0" eb="2">
      <t>ネンド</t>
    </rPh>
    <rPh sb="3" eb="5">
      <t>ガクネン</t>
    </rPh>
    <phoneticPr fontId="1"/>
  </si>
  <si>
    <t>対象者</t>
    <rPh sb="0" eb="2">
      <t>タイショウ</t>
    </rPh>
    <rPh sb="2" eb="3">
      <t>シャ</t>
    </rPh>
    <phoneticPr fontId="1"/>
  </si>
  <si>
    <r>
      <t xml:space="preserve">学　年
</t>
    </r>
    <r>
      <rPr>
        <sz val="6"/>
        <color theme="1"/>
        <rFont val="ＭＳ ゴシック"/>
        <family val="3"/>
        <charset val="128"/>
      </rPr>
      <t>（自動入力）</t>
    </r>
    <rPh sb="5" eb="7">
      <t>ジドウ</t>
    </rPh>
    <rPh sb="7" eb="9">
      <t>ニュウリョク</t>
    </rPh>
    <phoneticPr fontId="1"/>
  </si>
  <si>
    <t>小学1年生</t>
    <rPh sb="0" eb="2">
      <t>ショウガク</t>
    </rPh>
    <rPh sb="3" eb="5">
      <t>ネンセイ</t>
    </rPh>
    <phoneticPr fontId="1"/>
  </si>
  <si>
    <t>小学2年生</t>
    <rPh sb="0" eb="2">
      <t>ショウガク</t>
    </rPh>
    <rPh sb="3" eb="5">
      <t>ネンセイ</t>
    </rPh>
    <phoneticPr fontId="1"/>
  </si>
  <si>
    <t>小学3年生</t>
    <rPh sb="0" eb="2">
      <t>ショウガク</t>
    </rPh>
    <rPh sb="3" eb="5">
      <t>ネンセイ</t>
    </rPh>
    <phoneticPr fontId="1"/>
  </si>
  <si>
    <t>小学4年生</t>
    <rPh sb="0" eb="2">
      <t>ショウガク</t>
    </rPh>
    <rPh sb="3" eb="5">
      <t>ネンセイ</t>
    </rPh>
    <phoneticPr fontId="1"/>
  </si>
  <si>
    <t>小学5年生</t>
    <rPh sb="0" eb="2">
      <t>ショウガク</t>
    </rPh>
    <rPh sb="3" eb="5">
      <t>ネンセイ</t>
    </rPh>
    <phoneticPr fontId="1"/>
  </si>
  <si>
    <t>小学6年生</t>
    <rPh sb="0" eb="2">
      <t>ショウガク</t>
    </rPh>
    <rPh sb="3" eb="5">
      <t>ネンセイ</t>
    </rPh>
    <phoneticPr fontId="1"/>
  </si>
  <si>
    <t>中学1年生</t>
    <rPh sb="0" eb="2">
      <t>チュウガク</t>
    </rPh>
    <rPh sb="3" eb="5">
      <t>ネンセイ</t>
    </rPh>
    <phoneticPr fontId="1"/>
  </si>
  <si>
    <t>中学2年生</t>
    <rPh sb="0" eb="2">
      <t>チュウガク</t>
    </rPh>
    <rPh sb="3" eb="5">
      <t>ネンセイ</t>
    </rPh>
    <phoneticPr fontId="1"/>
  </si>
  <si>
    <t>中学3年生</t>
    <rPh sb="0" eb="2">
      <t>チュウガク</t>
    </rPh>
    <rPh sb="3" eb="5">
      <t>ネンセイ</t>
    </rPh>
    <phoneticPr fontId="1"/>
  </si>
  <si>
    <t>ゲル小学校</t>
    <rPh sb="2" eb="5">
      <t>ショウガッコウ</t>
    </rPh>
    <phoneticPr fontId="1"/>
  </si>
  <si>
    <t>MH2567895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</si>
</sst>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7" x14ac:knownFonts="1">
    <font>
      <sz val="11"/>
      <color theme="1"/>
      <name val="ＭＳ Ｐゴシック"/>
      <family val="2"/>
      <charset val="128"/>
    </font>
    <font>
      <sz val="6"/>
      <name val="ＭＳ Ｐゴシック"/>
      <family val="2"/>
      <charset val="128"/>
    </font>
    <font>
      <sz val="11"/>
      <color theme="1"/>
      <name val="游ゴシック"/>
      <family val="3"/>
      <charset val="128"/>
      <scheme val="minor"/>
    </font>
    <font>
      <sz val="6"/>
      <name val="ＭＳ Ｐゴシック"/>
      <family val="3"/>
      <charset val="128"/>
    </font>
    <font>
      <u/>
      <sz val="11"/>
      <color theme="10"/>
      <name val="ＭＳ Ｐゴシック"/>
      <family val="3"/>
      <charset val="128"/>
    </font>
    <font>
      <sz val="11"/>
      <color theme="1"/>
      <name val="ＭＳ ゴシック"/>
      <family val="3"/>
      <charset val="128"/>
    </font>
    <font>
      <sz val="11"/>
      <name val="ＭＳ ゴシック"/>
      <family val="3"/>
      <charset val="128"/>
    </font>
    <font>
      <b/>
      <sz val="18"/>
      <color theme="1"/>
      <name val="ＭＳ ゴシック"/>
      <family val="3"/>
      <charset val="128"/>
    </font>
    <font>
      <sz val="8"/>
      <color theme="1"/>
      <name val="ＭＳ ゴシック"/>
      <family val="3"/>
      <charset val="128"/>
    </font>
    <font>
      <u/>
      <sz val="11"/>
      <color theme="10"/>
      <name val="ＭＳ ゴシック"/>
      <family val="3"/>
      <charset val="128"/>
    </font>
    <font>
      <b/>
      <sz val="8"/>
      <color theme="1"/>
      <name val="ＭＳ ゴシック"/>
      <family val="3"/>
      <charset val="128"/>
    </font>
    <font>
      <sz val="9"/>
      <color theme="1"/>
      <name val="ＭＳ ゴシック"/>
      <family val="3"/>
      <charset val="128"/>
    </font>
    <font>
      <b/>
      <u/>
      <sz val="11"/>
      <name val="ＭＳ ゴシック"/>
      <family val="3"/>
      <charset val="128"/>
    </font>
    <font>
      <b/>
      <sz val="11"/>
      <name val="ＭＳ ゴシック"/>
      <family val="3"/>
      <charset val="128"/>
    </font>
    <font>
      <sz val="12"/>
      <color theme="1"/>
      <name val="ＭＳ ゴシック"/>
      <family val="3"/>
      <charset val="128"/>
    </font>
    <font>
      <sz val="6"/>
      <color theme="1"/>
      <name val="ＭＳ ゴシック"/>
      <family val="3"/>
      <charset val="128"/>
    </font>
    <font>
      <sz val="11"/>
      <color theme="0"/>
      <name val="ＭＳ ゴシック"/>
      <family val="3"/>
      <charset val="128"/>
    </font>
  </fonts>
  <fills count="5">
    <fill>
      <patternFill patternType="none"/>
    </fill>
    <fill>
      <patternFill patternType="gray125"/>
    </fill>
    <fill>
      <patternFill patternType="solid">
        <fgColor theme="2"/>
        <bgColor indexed="64"/>
      </patternFill>
    </fill>
    <fill>
      <patternFill patternType="solid">
        <fgColor theme="9" tint="0.59999389629810485"/>
        <bgColor indexed="64"/>
      </patternFill>
    </fill>
    <fill>
      <patternFill patternType="solid">
        <fgColor theme="5" tint="0.79998168889431442"/>
        <bgColor indexed="64"/>
      </patternFill>
    </fill>
  </fills>
  <borders count="5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dotted">
        <color indexed="64"/>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bottom style="dotted">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dotted">
        <color indexed="64"/>
      </left>
      <right/>
      <top style="medium">
        <color indexed="64"/>
      </top>
      <bottom style="medium">
        <color indexed="64"/>
      </bottom>
      <diagonal/>
    </border>
    <border>
      <left/>
      <right style="dotted">
        <color indexed="64"/>
      </right>
      <top/>
      <bottom/>
      <diagonal/>
    </border>
    <border>
      <left/>
      <right style="dotted">
        <color indexed="64"/>
      </right>
      <top/>
      <bottom style="medium">
        <color indexed="64"/>
      </bottom>
      <diagonal/>
    </border>
    <border>
      <left style="dotted">
        <color indexed="64"/>
      </left>
      <right/>
      <top style="medium">
        <color indexed="64"/>
      </top>
      <bottom/>
      <diagonal/>
    </border>
    <border>
      <left style="dotted">
        <color indexed="64"/>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s>
  <cellStyleXfs count="3">
    <xf numFmtId="0" fontId="0" fillId="0" borderId="0">
      <alignment vertical="center"/>
    </xf>
    <xf numFmtId="0" fontId="2" fillId="0" borderId="0">
      <alignment vertical="center"/>
    </xf>
    <xf numFmtId="0" fontId="4" fillId="0" borderId="0" applyNumberFormat="0" applyFill="0" applyBorder="0" applyAlignment="0" applyProtection="0">
      <alignment vertical="top"/>
      <protection locked="0"/>
    </xf>
  </cellStyleXfs>
  <cellXfs count="118">
    <xf numFmtId="0" fontId="0" fillId="0" borderId="0" xfId="0">
      <alignment vertical="center"/>
    </xf>
    <xf numFmtId="0" fontId="5" fillId="0" borderId="9" xfId="0" applyFont="1" applyBorder="1" applyAlignment="1">
      <alignment horizontal="center" vertical="center"/>
    </xf>
    <xf numFmtId="0" fontId="6" fillId="0" borderId="9" xfId="0" applyFont="1" applyBorder="1" applyAlignment="1">
      <alignment horizontal="center" vertical="center"/>
    </xf>
    <xf numFmtId="0" fontId="5" fillId="0" borderId="0" xfId="0" applyFont="1">
      <alignment vertical="center"/>
    </xf>
    <xf numFmtId="0" fontId="7" fillId="0" borderId="0" xfId="0" applyFont="1" applyAlignment="1">
      <alignment horizontal="center" vertical="center"/>
    </xf>
    <xf numFmtId="0" fontId="6" fillId="3" borderId="0" xfId="0" applyFont="1" applyFill="1">
      <alignment vertical="center"/>
    </xf>
    <xf numFmtId="0" fontId="5" fillId="0" borderId="0" xfId="0" applyFont="1" applyBorder="1">
      <alignment vertical="center"/>
    </xf>
    <xf numFmtId="0" fontId="5" fillId="0" borderId="0" xfId="1" applyFont="1" applyBorder="1" applyAlignment="1">
      <alignment vertical="center"/>
    </xf>
    <xf numFmtId="0" fontId="8" fillId="0" borderId="0" xfId="1" applyFont="1" applyBorder="1" applyAlignment="1">
      <alignment vertical="center" shrinkToFit="1"/>
    </xf>
    <xf numFmtId="0" fontId="5" fillId="0" borderId="0" xfId="0" applyFont="1" applyBorder="1" applyAlignment="1">
      <alignment vertical="center" wrapText="1"/>
    </xf>
    <xf numFmtId="0" fontId="5" fillId="0" borderId="0" xfId="0" applyFont="1" applyBorder="1" applyAlignment="1">
      <alignment vertical="center"/>
    </xf>
    <xf numFmtId="0" fontId="9" fillId="0" borderId="0" xfId="2" applyFont="1" applyAlignment="1" applyProtection="1">
      <alignment vertical="center"/>
    </xf>
    <xf numFmtId="0" fontId="10" fillId="0" borderId="15" xfId="1" applyFont="1" applyBorder="1">
      <alignment vertical="center"/>
    </xf>
    <xf numFmtId="0" fontId="8" fillId="0" borderId="16" xfId="1" applyFont="1" applyBorder="1">
      <alignment vertical="center"/>
    </xf>
    <xf numFmtId="0" fontId="5" fillId="0" borderId="16" xfId="1" applyFont="1" applyBorder="1">
      <alignment vertical="center"/>
    </xf>
    <xf numFmtId="0" fontId="5" fillId="0" borderId="17" xfId="1" applyFont="1" applyBorder="1">
      <alignment vertical="center"/>
    </xf>
    <xf numFmtId="0" fontId="5" fillId="0" borderId="20" xfId="1" applyFont="1" applyBorder="1" applyAlignment="1">
      <alignment vertical="center" wrapText="1"/>
    </xf>
    <xf numFmtId="0" fontId="6" fillId="0" borderId="25" xfId="1" applyFont="1" applyBorder="1" applyAlignment="1">
      <alignment horizontal="center" vertical="center"/>
    </xf>
    <xf numFmtId="14" fontId="5" fillId="0" borderId="0" xfId="0" applyNumberFormat="1" applyFont="1">
      <alignment vertical="center"/>
    </xf>
    <xf numFmtId="0" fontId="5" fillId="0" borderId="9" xfId="1" applyFont="1" applyBorder="1" applyAlignment="1">
      <alignment horizontal="center" vertical="center"/>
    </xf>
    <xf numFmtId="0" fontId="14" fillId="0" borderId="1" xfId="0" applyFont="1" applyBorder="1">
      <alignment vertical="center"/>
    </xf>
    <xf numFmtId="0" fontId="14" fillId="0" borderId="2" xfId="0" applyFont="1" applyBorder="1" applyAlignment="1">
      <alignment horizontal="left" vertical="center"/>
    </xf>
    <xf numFmtId="0" fontId="5" fillId="4" borderId="9" xfId="0" applyFont="1" applyFill="1" applyBorder="1" applyAlignment="1">
      <alignment horizontal="center" vertical="center"/>
    </xf>
    <xf numFmtId="0" fontId="5" fillId="0" borderId="10" xfId="1" applyFont="1" applyBorder="1" applyAlignment="1">
      <alignment horizontal="center" vertical="center"/>
    </xf>
    <xf numFmtId="176" fontId="14" fillId="0" borderId="10" xfId="0" applyNumberFormat="1" applyFont="1" applyBorder="1">
      <alignment vertical="center"/>
    </xf>
    <xf numFmtId="0" fontId="14" fillId="0" borderId="11" xfId="0" applyFont="1" applyBorder="1">
      <alignment vertical="center"/>
    </xf>
    <xf numFmtId="176" fontId="14" fillId="0" borderId="11" xfId="0" applyNumberFormat="1" applyFont="1" applyBorder="1">
      <alignment vertical="center"/>
    </xf>
    <xf numFmtId="0" fontId="14" fillId="0" borderId="12" xfId="0" applyFont="1" applyBorder="1">
      <alignment vertical="center"/>
    </xf>
    <xf numFmtId="176" fontId="14" fillId="0" borderId="4" xfId="0" applyNumberFormat="1" applyFont="1" applyBorder="1">
      <alignment vertical="center"/>
    </xf>
    <xf numFmtId="0" fontId="14" fillId="0" borderId="0" xfId="0" applyFont="1" applyBorder="1">
      <alignment vertical="center"/>
    </xf>
    <xf numFmtId="176" fontId="14" fillId="0" borderId="0" xfId="0" applyNumberFormat="1" applyFont="1" applyBorder="1">
      <alignment vertical="center"/>
    </xf>
    <xf numFmtId="0" fontId="14" fillId="0" borderId="5" xfId="0" applyFont="1" applyBorder="1">
      <alignment vertical="center"/>
    </xf>
    <xf numFmtId="0" fontId="5" fillId="0" borderId="23" xfId="1" applyFont="1" applyBorder="1" applyAlignment="1">
      <alignment horizontal="center" vertical="center"/>
    </xf>
    <xf numFmtId="0" fontId="5" fillId="0" borderId="18" xfId="0" applyFont="1" applyBorder="1" applyAlignment="1">
      <alignment vertical="center"/>
    </xf>
    <xf numFmtId="0" fontId="5" fillId="0" borderId="6" xfId="1" applyFont="1" applyBorder="1" applyAlignment="1">
      <alignment horizontal="center" vertical="center"/>
    </xf>
    <xf numFmtId="0" fontId="5" fillId="0" borderId="24" xfId="1" applyFont="1" applyBorder="1" applyAlignment="1">
      <alignment horizontal="center" vertical="center"/>
    </xf>
    <xf numFmtId="0" fontId="5" fillId="0" borderId="18" xfId="0" applyFont="1" applyBorder="1" applyAlignment="1">
      <alignment vertical="center" wrapText="1"/>
    </xf>
    <xf numFmtId="176" fontId="14" fillId="0" borderId="6" xfId="0" applyNumberFormat="1" applyFont="1" applyBorder="1">
      <alignment vertical="center"/>
    </xf>
    <xf numFmtId="0" fontId="14" fillId="0" borderId="8" xfId="0" applyFont="1" applyBorder="1">
      <alignment vertical="center"/>
    </xf>
    <xf numFmtId="176" fontId="14" fillId="0" borderId="8" xfId="0" applyNumberFormat="1" applyFont="1" applyBorder="1">
      <alignment vertical="center"/>
    </xf>
    <xf numFmtId="0" fontId="14" fillId="0" borderId="7" xfId="0" applyFont="1" applyBorder="1">
      <alignment vertical="center"/>
    </xf>
    <xf numFmtId="14" fontId="16" fillId="2" borderId="0" xfId="0" applyNumberFormat="1" applyFont="1" applyFill="1">
      <alignment vertical="center"/>
    </xf>
    <xf numFmtId="0" fontId="5" fillId="0" borderId="47" xfId="1" applyFont="1" applyBorder="1" applyAlignment="1" applyProtection="1">
      <alignment horizontal="center" vertical="center"/>
      <protection locked="0"/>
    </xf>
    <xf numFmtId="0" fontId="5" fillId="0" borderId="48" xfId="1" applyFont="1" applyBorder="1" applyAlignment="1" applyProtection="1">
      <alignment horizontal="center" vertical="center"/>
      <protection locked="0"/>
    </xf>
    <xf numFmtId="0" fontId="5" fillId="0" borderId="15" xfId="1" applyFont="1" applyBorder="1" applyAlignment="1" applyProtection="1">
      <alignment horizontal="center" vertical="center"/>
      <protection locked="0"/>
    </xf>
    <xf numFmtId="0" fontId="5" fillId="0" borderId="16" xfId="1" applyFont="1" applyBorder="1" applyAlignment="1" applyProtection="1">
      <alignment horizontal="center" vertical="center"/>
      <protection locked="0"/>
    </xf>
    <xf numFmtId="0" fontId="5" fillId="0" borderId="36" xfId="1" applyFont="1" applyBorder="1" applyAlignment="1" applyProtection="1">
      <alignment horizontal="center" vertical="center" wrapText="1"/>
      <protection locked="0"/>
    </xf>
    <xf numFmtId="0" fontId="5" fillId="0" borderId="37" xfId="1" applyFont="1" applyBorder="1" applyAlignment="1" applyProtection="1">
      <alignment horizontal="center" vertical="center" wrapText="1"/>
      <protection locked="0"/>
    </xf>
    <xf numFmtId="0" fontId="5" fillId="0" borderId="38"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28" xfId="1" applyFont="1" applyBorder="1" applyAlignment="1">
      <alignment horizontal="center" vertical="center"/>
    </xf>
    <xf numFmtId="0" fontId="5" fillId="0" borderId="32" xfId="1" applyFont="1" applyBorder="1" applyAlignment="1">
      <alignment horizontal="center" vertical="center"/>
    </xf>
    <xf numFmtId="14" fontId="14" fillId="0" borderId="29" xfId="1" applyNumberFormat="1" applyFont="1" applyBorder="1" applyAlignment="1" applyProtection="1">
      <alignment horizontal="center" vertical="center"/>
      <protection locked="0"/>
    </xf>
    <xf numFmtId="0" fontId="14" fillId="0" borderId="30" xfId="1" applyFont="1" applyBorder="1" applyAlignment="1" applyProtection="1">
      <alignment horizontal="center" vertical="center"/>
      <protection locked="0"/>
    </xf>
    <xf numFmtId="0" fontId="14" fillId="0" borderId="31" xfId="1" applyFont="1" applyBorder="1" applyAlignment="1" applyProtection="1">
      <alignment horizontal="center" vertical="center"/>
      <protection locked="0"/>
    </xf>
    <xf numFmtId="0" fontId="14" fillId="0" borderId="33" xfId="1" applyFont="1" applyBorder="1" applyAlignment="1" applyProtection="1">
      <alignment horizontal="center" vertical="center"/>
      <protection locked="0"/>
    </xf>
    <xf numFmtId="0" fontId="14" fillId="0" borderId="34" xfId="1" applyFont="1" applyBorder="1" applyAlignment="1" applyProtection="1">
      <alignment horizontal="center" vertical="center"/>
      <protection locked="0"/>
    </xf>
    <xf numFmtId="0" fontId="14" fillId="0" borderId="35" xfId="1" applyFont="1" applyBorder="1" applyAlignment="1" applyProtection="1">
      <alignment horizontal="center" vertical="center"/>
      <protection locked="0"/>
    </xf>
    <xf numFmtId="0" fontId="5" fillId="0" borderId="49" xfId="1" applyFont="1" applyBorder="1" applyAlignment="1">
      <alignment horizontal="center" vertical="center"/>
    </xf>
    <xf numFmtId="0" fontId="5" fillId="0" borderId="47" xfId="1" applyFont="1" applyBorder="1" applyAlignment="1">
      <alignment horizontal="center" vertical="center"/>
    </xf>
    <xf numFmtId="14" fontId="5" fillId="0" borderId="47" xfId="1" applyNumberFormat="1" applyFont="1" applyBorder="1" applyAlignment="1" applyProtection="1">
      <alignment horizontal="center" vertical="center"/>
      <protection locked="0"/>
    </xf>
    <xf numFmtId="0" fontId="14" fillId="0" borderId="3" xfId="0" applyFont="1" applyBorder="1" applyAlignment="1">
      <alignment horizontal="center" vertical="center"/>
    </xf>
    <xf numFmtId="0" fontId="14" fillId="0" borderId="2" xfId="0" applyFont="1" applyBorder="1" applyAlignment="1">
      <alignment horizontal="center" vertical="center"/>
    </xf>
    <xf numFmtId="0" fontId="14" fillId="0" borderId="4" xfId="0" applyFont="1" applyBorder="1">
      <alignment vertical="center"/>
    </xf>
    <xf numFmtId="0" fontId="14" fillId="0" borderId="5" xfId="0" applyFont="1" applyBorder="1">
      <alignment vertical="center"/>
    </xf>
    <xf numFmtId="0" fontId="14" fillId="0" borderId="6" xfId="0" applyFont="1" applyBorder="1">
      <alignment vertical="center"/>
    </xf>
    <xf numFmtId="0" fontId="14" fillId="0" borderId="7" xfId="0" applyFont="1" applyBorder="1">
      <alignment vertical="center"/>
    </xf>
    <xf numFmtId="0" fontId="5" fillId="0" borderId="13" xfId="1" applyFont="1" applyBorder="1" applyAlignment="1" applyProtection="1">
      <alignment horizontal="left" vertical="center"/>
      <protection locked="0"/>
    </xf>
    <xf numFmtId="0" fontId="5" fillId="0" borderId="14" xfId="1" applyFont="1" applyBorder="1" applyAlignment="1" applyProtection="1">
      <alignment horizontal="left" vertical="center"/>
      <protection locked="0"/>
    </xf>
    <xf numFmtId="0" fontId="5" fillId="0" borderId="41" xfId="1" applyFont="1" applyBorder="1" applyAlignment="1" applyProtection="1">
      <alignment horizontal="left" vertical="center"/>
      <protection locked="0"/>
    </xf>
    <xf numFmtId="0" fontId="5" fillId="0" borderId="0" xfId="0" applyFont="1" applyAlignment="1">
      <alignment horizontal="left" vertical="center" wrapText="1"/>
    </xf>
    <xf numFmtId="0" fontId="5" fillId="0" borderId="0" xfId="0" applyFont="1" applyAlignment="1">
      <alignment horizontal="left" vertical="center"/>
    </xf>
    <xf numFmtId="0" fontId="14" fillId="0" borderId="29" xfId="1" applyFont="1" applyBorder="1" applyAlignment="1" applyProtection="1">
      <alignment horizontal="center" vertical="center"/>
      <protection locked="0"/>
    </xf>
    <xf numFmtId="0" fontId="7" fillId="0" borderId="0" xfId="0" applyFont="1" applyAlignment="1">
      <alignment horizontal="center" vertical="center"/>
    </xf>
    <xf numFmtId="0" fontId="5" fillId="0" borderId="10" xfId="1" applyFont="1" applyBorder="1" applyAlignment="1">
      <alignment horizontal="center" vertical="center"/>
    </xf>
    <xf numFmtId="0" fontId="5" fillId="0" borderId="4" xfId="1" applyFont="1" applyBorder="1" applyAlignment="1">
      <alignment horizontal="center" vertical="center"/>
    </xf>
    <xf numFmtId="0" fontId="5" fillId="0" borderId="6" xfId="1" applyFont="1" applyBorder="1" applyAlignment="1">
      <alignment horizontal="center" vertical="center"/>
    </xf>
    <xf numFmtId="0" fontId="11" fillId="0" borderId="18" xfId="1" applyFont="1" applyBorder="1" applyAlignment="1">
      <alignment horizontal="center" vertical="center"/>
    </xf>
    <xf numFmtId="0" fontId="11" fillId="0" borderId="0" xfId="1" applyFont="1" applyAlignment="1">
      <alignment horizontal="center" vertical="center"/>
    </xf>
    <xf numFmtId="0" fontId="11" fillId="0" borderId="19" xfId="1" applyFont="1" applyBorder="1" applyAlignment="1">
      <alignment horizontal="center" vertical="center"/>
    </xf>
    <xf numFmtId="0" fontId="11" fillId="0" borderId="21" xfId="1" applyFont="1" applyBorder="1" applyAlignment="1">
      <alignment horizontal="center" vertical="center"/>
    </xf>
    <xf numFmtId="0" fontId="11" fillId="0" borderId="22" xfId="1" applyFont="1" applyBorder="1" applyAlignment="1">
      <alignment horizontal="center" vertical="center"/>
    </xf>
    <xf numFmtId="0" fontId="5" fillId="0" borderId="10" xfId="1" applyFont="1" applyBorder="1" applyAlignment="1">
      <alignment horizontal="center" vertical="center" wrapText="1"/>
    </xf>
    <xf numFmtId="0" fontId="5" fillId="0" borderId="42" xfId="1" applyFont="1" applyBorder="1" applyAlignment="1" applyProtection="1">
      <alignment vertical="center" wrapText="1"/>
      <protection locked="0"/>
    </xf>
    <xf numFmtId="0" fontId="5" fillId="0" borderId="26" xfId="1" applyFont="1" applyBorder="1" applyAlignment="1" applyProtection="1">
      <alignment vertical="center" wrapText="1"/>
      <protection locked="0"/>
    </xf>
    <xf numFmtId="0" fontId="5" fillId="0" borderId="27" xfId="1" applyFont="1" applyBorder="1" applyAlignment="1" applyProtection="1">
      <alignment vertical="center" wrapText="1"/>
      <protection locked="0"/>
    </xf>
    <xf numFmtId="0" fontId="12" fillId="0" borderId="42" xfId="2" applyFont="1" applyFill="1" applyBorder="1" applyAlignment="1" applyProtection="1">
      <alignment horizontal="left" vertical="center" wrapText="1"/>
      <protection locked="0"/>
    </xf>
    <xf numFmtId="0" fontId="13" fillId="0" borderId="26" xfId="1" applyFont="1" applyBorder="1" applyAlignment="1" applyProtection="1">
      <alignment horizontal="left" vertical="center"/>
      <protection locked="0"/>
    </xf>
    <xf numFmtId="0" fontId="13" fillId="0" borderId="27" xfId="1" applyFont="1" applyBorder="1" applyAlignment="1" applyProtection="1">
      <alignment horizontal="left" vertical="center"/>
      <protection locked="0"/>
    </xf>
    <xf numFmtId="0" fontId="5" fillId="0" borderId="18" xfId="1" applyFont="1" applyBorder="1" applyAlignment="1">
      <alignment horizontal="center" vertical="center"/>
    </xf>
    <xf numFmtId="0" fontId="5" fillId="0" borderId="0" xfId="1" applyFont="1" applyBorder="1" applyAlignment="1">
      <alignment horizontal="center" vertical="center"/>
    </xf>
    <xf numFmtId="0" fontId="5" fillId="0" borderId="43" xfId="1" applyFont="1" applyBorder="1" applyAlignment="1">
      <alignment horizontal="center" vertical="center"/>
    </xf>
    <xf numFmtId="0" fontId="5" fillId="0" borderId="20" xfId="1" applyFont="1" applyBorder="1" applyAlignment="1">
      <alignment horizontal="center" vertical="center"/>
    </xf>
    <xf numFmtId="0" fontId="5" fillId="0" borderId="21" xfId="1" applyFont="1" applyBorder="1" applyAlignment="1">
      <alignment horizontal="center" vertical="center"/>
    </xf>
    <xf numFmtId="0" fontId="5" fillId="0" borderId="44" xfId="1" applyFont="1" applyBorder="1" applyAlignment="1">
      <alignment horizontal="center" vertical="center"/>
    </xf>
    <xf numFmtId="0" fontId="14" fillId="0" borderId="18" xfId="1" applyFont="1" applyBorder="1" applyAlignment="1" applyProtection="1">
      <alignment horizontal="center" vertical="center"/>
      <protection locked="0"/>
    </xf>
    <xf numFmtId="0" fontId="14" fillId="0" borderId="0" xfId="1" applyFont="1" applyBorder="1" applyAlignment="1" applyProtection="1">
      <alignment horizontal="center" vertical="center"/>
      <protection locked="0"/>
    </xf>
    <xf numFmtId="0" fontId="14" fillId="0" borderId="19" xfId="1" applyFont="1" applyBorder="1" applyAlignment="1" applyProtection="1">
      <alignment horizontal="center" vertical="center"/>
      <protection locked="0"/>
    </xf>
    <xf numFmtId="0" fontId="5" fillId="0" borderId="13" xfId="1" applyFont="1" applyBorder="1" applyAlignment="1" applyProtection="1">
      <alignment horizontal="center" vertical="center"/>
      <protection locked="0"/>
    </xf>
    <xf numFmtId="0" fontId="5" fillId="0" borderId="14" xfId="1" applyFont="1" applyBorder="1" applyAlignment="1" applyProtection="1">
      <alignment horizontal="center" vertical="center"/>
      <protection locked="0"/>
    </xf>
    <xf numFmtId="0" fontId="5" fillId="0" borderId="41" xfId="1" applyFont="1" applyBorder="1" applyAlignment="1" applyProtection="1">
      <alignment horizontal="center" vertical="center"/>
      <protection locked="0"/>
    </xf>
    <xf numFmtId="0" fontId="5" fillId="0" borderId="15" xfId="1" applyFont="1" applyBorder="1" applyAlignment="1" applyProtection="1">
      <alignment horizontal="center" vertical="center" wrapText="1"/>
      <protection locked="0"/>
    </xf>
    <xf numFmtId="0" fontId="5" fillId="0" borderId="20" xfId="1" applyFont="1" applyBorder="1" applyAlignment="1" applyProtection="1">
      <alignment horizontal="center" vertical="center" wrapText="1"/>
      <protection locked="0"/>
    </xf>
    <xf numFmtId="0" fontId="5" fillId="0" borderId="45" xfId="1" applyFont="1" applyBorder="1" applyAlignment="1" applyProtection="1">
      <alignment horizontal="left" vertical="center" wrapText="1"/>
      <protection locked="0"/>
    </xf>
    <xf numFmtId="0" fontId="5" fillId="0" borderId="16" xfId="1" applyFont="1" applyBorder="1" applyAlignment="1" applyProtection="1">
      <alignment horizontal="left" vertical="center" wrapText="1"/>
      <protection locked="0"/>
    </xf>
    <xf numFmtId="0" fontId="5" fillId="0" borderId="17" xfId="1" applyFont="1" applyBorder="1" applyAlignment="1" applyProtection="1">
      <alignment horizontal="left" vertical="center" wrapText="1"/>
      <protection locked="0"/>
    </xf>
    <xf numFmtId="0" fontId="5" fillId="0" borderId="46" xfId="1" applyFont="1" applyBorder="1" applyAlignment="1" applyProtection="1">
      <alignment horizontal="left" vertical="center" wrapText="1"/>
      <protection locked="0"/>
    </xf>
    <xf numFmtId="0" fontId="5" fillId="0" borderId="21" xfId="1" applyFont="1" applyBorder="1" applyAlignment="1" applyProtection="1">
      <alignment horizontal="left" vertical="center" wrapText="1"/>
      <protection locked="0"/>
    </xf>
    <xf numFmtId="0" fontId="5" fillId="0" borderId="22" xfId="1" applyFont="1" applyBorder="1" applyAlignment="1" applyProtection="1">
      <alignment horizontal="left" vertical="center" wrapText="1"/>
      <protection locked="0"/>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 xfId="1" applyFont="1" applyBorder="1" applyAlignment="1" applyProtection="1">
      <alignment horizontal="center" vertical="center"/>
      <protection locked="0"/>
    </xf>
    <xf numFmtId="0" fontId="5" fillId="0" borderId="3" xfId="1" applyFont="1" applyBorder="1" applyAlignment="1" applyProtection="1">
      <alignment horizontal="center" vertical="center"/>
      <protection locked="0"/>
    </xf>
    <xf numFmtId="0" fontId="5" fillId="0" borderId="40" xfId="1" applyFont="1" applyBorder="1" applyAlignment="1" applyProtection="1">
      <alignment horizontal="center" vertical="center"/>
      <protection locked="0"/>
    </xf>
  </cellXfs>
  <cellStyles count="3">
    <cellStyle name="ハイパーリンク" xfId="2" builtinId="8"/>
    <cellStyle name="標準" xfId="0" builtinId="0"/>
    <cellStyle name="標準 2" xfId="1" xr:uid="{ECCAAF54-5ACE-45DB-AF62-FAF718E7AA4B}"/>
  </cellStyles>
  <dxfs count="24">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ezairyu.mofa.go.jp/RRnet/index.html" TargetMode="External" Type="http://schemas.openxmlformats.org/officeDocument/2006/relationships/hyperlink"/><Relationship Id="rId2"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D787D-FAE1-4C6E-A2A4-E2870A0B7007}">
  <sheetPr>
    <pageSetUpPr fitToPage="1"/>
  </sheetPr>
  <dimension ref="A1:V41"/>
  <sheetViews>
    <sheetView tabSelected="1" view="pageBreakPreview" topLeftCell="A13" zoomScaleNormal="100" zoomScaleSheetLayoutView="100" workbookViewId="0">
      <selection activeCell="B22" sqref="B22:H23"/>
    </sheetView>
  </sheetViews>
  <sheetFormatPr defaultColWidth="8.81640625" defaultRowHeight="13" x14ac:dyDescent="0.2"/>
  <cols>
    <col min="1" max="1" width="12.36328125" style="3" customWidth="1"/>
    <col min="2" max="2" width="10.26953125" style="3" customWidth="1"/>
    <col min="3" max="12" width="8.90625" style="3" customWidth="1"/>
    <col min="13" max="13" width="18.81640625" style="3" bestFit="1" customWidth="1"/>
    <col min="14" max="14" width="6.81640625" style="3" bestFit="1" customWidth="1"/>
    <col min="15" max="15" width="12.90625" style="3" bestFit="1" customWidth="1"/>
    <col min="16" max="16" width="16.36328125" style="3" bestFit="1" customWidth="1"/>
    <col min="17" max="17" width="6" style="3" bestFit="1" customWidth="1"/>
    <col min="18" max="18" width="16.36328125" style="3" bestFit="1" customWidth="1"/>
    <col min="19" max="20" width="3.81640625" style="3" bestFit="1" customWidth="1"/>
    <col min="21" max="21" width="7.7265625" style="3" bestFit="1" customWidth="1"/>
    <col min="22" max="22" width="10.36328125" style="3" bestFit="1" customWidth="1"/>
    <col min="23" max="16384" width="8.81640625" style="3"/>
  </cols>
  <sheetData>
    <row r="1" spans="1:22" ht="33.5" customHeight="1" x14ac:dyDescent="0.2">
      <c r="A1" s="77" t="s">
        <v>20</v>
      </c>
      <c r="B1" s="77"/>
      <c r="C1" s="77"/>
      <c r="D1" s="77"/>
      <c r="E1" s="77"/>
      <c r="F1" s="77"/>
      <c r="G1" s="77"/>
      <c r="H1" s="77"/>
      <c r="I1" s="77"/>
      <c r="J1" s="77"/>
      <c r="K1" s="77"/>
      <c r="L1" s="77"/>
    </row>
    <row r="2" spans="1:22" ht="18.5" customHeight="1" x14ac:dyDescent="0.2">
      <c r="A2" s="4"/>
      <c r="B2" s="4"/>
      <c r="C2" s="4"/>
      <c r="D2" s="4"/>
      <c r="E2" s="4"/>
      <c r="F2" s="4"/>
      <c r="G2" s="4"/>
      <c r="H2" s="4"/>
      <c r="I2" s="4"/>
      <c r="J2" s="4"/>
      <c r="K2" s="4"/>
      <c r="L2" s="4"/>
    </row>
    <row r="3" spans="1:22" ht="18.5" customHeight="1" x14ac:dyDescent="0.2">
      <c r="A3" s="5"/>
      <c r="B3" s="3" t="s">
        <v>16</v>
      </c>
    </row>
    <row r="4" spans="1:22" ht="18.5" customHeight="1" x14ac:dyDescent="0.2">
      <c r="A4" s="6"/>
      <c r="B4" s="6"/>
      <c r="C4" s="6"/>
      <c r="D4" s="6"/>
      <c r="E4" s="6"/>
      <c r="F4" s="6"/>
      <c r="G4" s="6"/>
      <c r="H4" s="6"/>
      <c r="I4" s="6"/>
      <c r="J4" s="6"/>
      <c r="K4" s="6"/>
      <c r="L4" s="6"/>
    </row>
    <row r="5" spans="1:22" x14ac:dyDescent="0.2">
      <c r="A5" s="7" t="s">
        <v>34</v>
      </c>
      <c r="B5" s="8"/>
      <c r="C5" s="8"/>
      <c r="D5" s="8"/>
      <c r="E5" s="9"/>
      <c r="F5" s="10"/>
      <c r="G5" s="10"/>
      <c r="H5" s="10"/>
      <c r="I5" s="10"/>
      <c r="J5" s="10"/>
      <c r="K5" s="10"/>
      <c r="L5" s="10"/>
    </row>
    <row r="6" spans="1:22" x14ac:dyDescent="0.2">
      <c r="A6" s="11" t="s">
        <v>33</v>
      </c>
    </row>
    <row r="7" spans="1:22" ht="13.5" thickBot="1" x14ac:dyDescent="0.25">
      <c r="A7" s="11"/>
    </row>
    <row r="8" spans="1:22" ht="19.5" customHeight="1" x14ac:dyDescent="0.2">
      <c r="A8" s="78" t="s">
        <v>11</v>
      </c>
      <c r="B8" s="12" t="s">
        <v>14</v>
      </c>
      <c r="C8" s="13"/>
      <c r="D8" s="13"/>
      <c r="E8" s="13"/>
      <c r="F8" s="13"/>
      <c r="G8" s="14"/>
      <c r="H8" s="14"/>
      <c r="I8" s="14"/>
      <c r="J8" s="14"/>
      <c r="K8" s="14"/>
      <c r="L8" s="15"/>
    </row>
    <row r="9" spans="1:22" ht="19.5" customHeight="1" x14ac:dyDescent="0.2">
      <c r="A9" s="79"/>
      <c r="B9" s="81" t="s">
        <v>5</v>
      </c>
      <c r="C9" s="82"/>
      <c r="D9" s="82"/>
      <c r="E9" s="82"/>
      <c r="F9" s="82"/>
      <c r="G9" s="82" t="s">
        <v>6</v>
      </c>
      <c r="H9" s="82"/>
      <c r="I9" s="82"/>
      <c r="J9" s="82"/>
      <c r="K9" s="82"/>
      <c r="L9" s="83"/>
    </row>
    <row r="10" spans="1:22" ht="19.5" customHeight="1" x14ac:dyDescent="0.2">
      <c r="A10" s="79"/>
      <c r="B10" s="93"/>
      <c r="C10" s="94"/>
      <c r="D10" s="94"/>
      <c r="E10" s="94"/>
      <c r="F10" s="95"/>
      <c r="G10" s="82"/>
      <c r="H10" s="82"/>
      <c r="I10" s="82"/>
      <c r="J10" s="82"/>
      <c r="K10" s="82"/>
      <c r="L10" s="83"/>
    </row>
    <row r="11" spans="1:22" ht="19.5" customHeight="1" thickBot="1" x14ac:dyDescent="0.25">
      <c r="A11" s="80"/>
      <c r="B11" s="96"/>
      <c r="C11" s="97"/>
      <c r="D11" s="97"/>
      <c r="E11" s="97"/>
      <c r="F11" s="98"/>
      <c r="G11" s="84"/>
      <c r="H11" s="84"/>
      <c r="I11" s="84"/>
      <c r="J11" s="84"/>
      <c r="K11" s="84"/>
      <c r="L11" s="85"/>
    </row>
    <row r="12" spans="1:22" ht="19.5" customHeight="1" x14ac:dyDescent="0.2">
      <c r="A12" s="86" t="s">
        <v>12</v>
      </c>
      <c r="B12" s="105" t="s">
        <v>13</v>
      </c>
      <c r="C12" s="107"/>
      <c r="D12" s="108"/>
      <c r="E12" s="108"/>
      <c r="F12" s="108"/>
      <c r="G12" s="108"/>
      <c r="H12" s="108"/>
      <c r="I12" s="108"/>
      <c r="J12" s="108"/>
      <c r="K12" s="108"/>
      <c r="L12" s="109"/>
    </row>
    <row r="13" spans="1:22" ht="19.5" customHeight="1" thickBot="1" x14ac:dyDescent="0.25">
      <c r="A13" s="79"/>
      <c r="B13" s="106"/>
      <c r="C13" s="110"/>
      <c r="D13" s="111"/>
      <c r="E13" s="111"/>
      <c r="F13" s="111"/>
      <c r="G13" s="111"/>
      <c r="H13" s="111"/>
      <c r="I13" s="111"/>
      <c r="J13" s="111"/>
      <c r="K13" s="111"/>
      <c r="L13" s="112"/>
    </row>
    <row r="14" spans="1:22" ht="19.5" customHeight="1" thickBot="1" x14ac:dyDescent="0.25">
      <c r="A14" s="80"/>
      <c r="B14" s="16" t="s">
        <v>8</v>
      </c>
      <c r="C14" s="87"/>
      <c r="D14" s="88"/>
      <c r="E14" s="88"/>
      <c r="F14" s="89"/>
      <c r="G14" s="17" t="s">
        <v>7</v>
      </c>
      <c r="H14" s="90"/>
      <c r="I14" s="91"/>
      <c r="J14" s="91"/>
      <c r="K14" s="91"/>
      <c r="L14" s="92"/>
    </row>
    <row r="15" spans="1:22" ht="19.5" customHeight="1" x14ac:dyDescent="0.2">
      <c r="U15" s="3" t="s">
        <v>30</v>
      </c>
      <c r="V15" s="18">
        <v>46478</v>
      </c>
    </row>
    <row r="16" spans="1:22" ht="20" customHeight="1" thickBot="1" x14ac:dyDescent="0.25">
      <c r="A16" s="19" t="s">
        <v>15</v>
      </c>
      <c r="B16" s="78" t="s">
        <v>0</v>
      </c>
      <c r="C16" s="113"/>
      <c r="D16" s="113"/>
      <c r="E16" s="113"/>
      <c r="F16" s="113"/>
      <c r="G16" s="113"/>
      <c r="H16" s="114"/>
      <c r="I16" s="78" t="s">
        <v>31</v>
      </c>
      <c r="J16" s="113"/>
      <c r="K16" s="113"/>
      <c r="L16" s="114"/>
      <c r="N16" s="20">
        <v>2027</v>
      </c>
      <c r="O16" s="21" t="s">
        <v>40</v>
      </c>
      <c r="P16" s="65" t="s">
        <v>41</v>
      </c>
      <c r="Q16" s="65"/>
      <c r="R16" s="65"/>
      <c r="S16" s="66"/>
      <c r="U16" s="22" t="s">
        <v>22</v>
      </c>
      <c r="V16" s="22" t="s">
        <v>23</v>
      </c>
    </row>
    <row r="17" spans="1:22" ht="20" customHeight="1" x14ac:dyDescent="0.2">
      <c r="A17" s="23" t="s">
        <v>1</v>
      </c>
      <c r="B17" s="44" t="s">
        <v>38</v>
      </c>
      <c r="C17" s="45"/>
      <c r="D17" s="45"/>
      <c r="E17" s="45"/>
      <c r="F17" s="45"/>
      <c r="G17" s="45"/>
      <c r="H17" s="45"/>
      <c r="I17" s="46" t="s">
        <v>42</v>
      </c>
      <c r="J17" s="48" t="str">
        <f>IF(D20="","",VLOOKUP(DATEDIF(D20,$V$15,"Y"),$U$17:$V$25,2))</f>
        <v>小学５年</v>
      </c>
      <c r="K17" s="49"/>
      <c r="L17" s="50"/>
      <c r="N17" s="67" t="s">
        <v>43</v>
      </c>
      <c r="O17" s="68"/>
      <c r="P17" s="24">
        <f>DATE($N$16-7,4,2)</f>
        <v>43923</v>
      </c>
      <c r="Q17" s="25" t="s">
        <v>35</v>
      </c>
      <c r="R17" s="26">
        <f>DATE($N$16-6,4,1)</f>
        <v>44287</v>
      </c>
      <c r="S17" s="27" t="s">
        <v>36</v>
      </c>
      <c r="U17" s="1">
        <v>6</v>
      </c>
      <c r="V17" s="1" t="s">
        <v>24</v>
      </c>
    </row>
    <row r="18" spans="1:22" ht="20" customHeight="1" x14ac:dyDescent="0.2">
      <c r="A18" s="54" t="s">
        <v>4</v>
      </c>
      <c r="B18" s="76" t="s">
        <v>39</v>
      </c>
      <c r="C18" s="57"/>
      <c r="D18" s="57"/>
      <c r="E18" s="57"/>
      <c r="F18" s="57"/>
      <c r="G18" s="57"/>
      <c r="H18" s="58"/>
      <c r="I18" s="47"/>
      <c r="J18" s="51"/>
      <c r="K18" s="52"/>
      <c r="L18" s="53"/>
      <c r="N18" s="67" t="s">
        <v>44</v>
      </c>
      <c r="O18" s="68"/>
      <c r="P18" s="28">
        <f>DATE($N$16-8,4,2)</f>
        <v>43557</v>
      </c>
      <c r="Q18" s="29" t="s">
        <v>35</v>
      </c>
      <c r="R18" s="30">
        <f>DATE($N$16-7,4,1)</f>
        <v>43922</v>
      </c>
      <c r="S18" s="31" t="s">
        <v>36</v>
      </c>
      <c r="U18" s="1">
        <v>7</v>
      </c>
      <c r="V18" s="1" t="s">
        <v>25</v>
      </c>
    </row>
    <row r="19" spans="1:22" ht="20" customHeight="1" x14ac:dyDescent="0.2">
      <c r="A19" s="55"/>
      <c r="B19" s="59"/>
      <c r="C19" s="60"/>
      <c r="D19" s="60"/>
      <c r="E19" s="60"/>
      <c r="F19" s="60"/>
      <c r="G19" s="60"/>
      <c r="H19" s="61"/>
      <c r="I19" s="32" t="s">
        <v>9</v>
      </c>
      <c r="J19" s="115" t="s">
        <v>53</v>
      </c>
      <c r="K19" s="116"/>
      <c r="L19" s="117"/>
      <c r="M19" s="33" t="s">
        <v>37</v>
      </c>
      <c r="N19" s="67" t="s">
        <v>45</v>
      </c>
      <c r="O19" s="68"/>
      <c r="P19" s="28">
        <f>DATE($N$16-9,4,2)</f>
        <v>43192</v>
      </c>
      <c r="Q19" s="29" t="s">
        <v>35</v>
      </c>
      <c r="R19" s="30">
        <f>DATE($N$16-8,4,1)</f>
        <v>43556</v>
      </c>
      <c r="S19" s="31" t="s">
        <v>36</v>
      </c>
      <c r="U19" s="1">
        <v>8</v>
      </c>
      <c r="V19" s="1" t="s">
        <v>26</v>
      </c>
    </row>
    <row r="20" spans="1:22" ht="20" customHeight="1" thickBot="1" x14ac:dyDescent="0.25">
      <c r="A20" s="34" t="s">
        <v>2</v>
      </c>
      <c r="B20" s="62" t="s">
        <v>3</v>
      </c>
      <c r="C20" s="63"/>
      <c r="D20" s="64">
        <v>42569</v>
      </c>
      <c r="E20" s="42"/>
      <c r="F20" s="42"/>
      <c r="G20" s="42"/>
      <c r="H20" s="43"/>
      <c r="I20" s="35" t="s">
        <v>32</v>
      </c>
      <c r="J20" s="102" t="s">
        <v>52</v>
      </c>
      <c r="K20" s="103"/>
      <c r="L20" s="104"/>
      <c r="M20" s="36"/>
      <c r="N20" s="67" t="s">
        <v>46</v>
      </c>
      <c r="O20" s="68"/>
      <c r="P20" s="28">
        <f>DATE($N$16-10,4,2)</f>
        <v>42827</v>
      </c>
      <c r="Q20" s="29" t="s">
        <v>35</v>
      </c>
      <c r="R20" s="30">
        <f>DATE($N$16-9,4,1)</f>
        <v>43191</v>
      </c>
      <c r="S20" s="31" t="s">
        <v>36</v>
      </c>
      <c r="U20" s="1">
        <v>9</v>
      </c>
      <c r="V20" s="1" t="s">
        <v>27</v>
      </c>
    </row>
    <row r="21" spans="1:22" ht="20" customHeight="1" x14ac:dyDescent="0.2">
      <c r="A21" s="23" t="s">
        <v>1</v>
      </c>
      <c r="B21" s="44"/>
      <c r="C21" s="45"/>
      <c r="D21" s="45"/>
      <c r="E21" s="45"/>
      <c r="F21" s="45"/>
      <c r="G21" s="45"/>
      <c r="H21" s="45"/>
      <c r="I21" s="46" t="s">
        <v>42</v>
      </c>
      <c r="J21" s="48" t="str">
        <f>IF(D24="","",VLOOKUP(DATEDIF(D24,$V$15,"Y"),$U$17:$V$25,2))</f>
        <v/>
      </c>
      <c r="K21" s="49"/>
      <c r="L21" s="50"/>
      <c r="M21" s="36"/>
      <c r="N21" s="67" t="s">
        <v>47</v>
      </c>
      <c r="O21" s="68"/>
      <c r="P21" s="28">
        <f>DATE($N$16-11,4,2)</f>
        <v>42462</v>
      </c>
      <c r="Q21" s="29" t="s">
        <v>35</v>
      </c>
      <c r="R21" s="30">
        <f>DATE($N$16-10,4,1)</f>
        <v>42826</v>
      </c>
      <c r="S21" s="31" t="s">
        <v>36</v>
      </c>
      <c r="U21" s="1">
        <v>10</v>
      </c>
      <c r="V21" s="1" t="s">
        <v>28</v>
      </c>
    </row>
    <row r="22" spans="1:22" ht="20" customHeight="1" x14ac:dyDescent="0.2">
      <c r="A22" s="54" t="s">
        <v>4</v>
      </c>
      <c r="B22" s="76"/>
      <c r="C22" s="57"/>
      <c r="D22" s="57"/>
      <c r="E22" s="57"/>
      <c r="F22" s="57"/>
      <c r="G22" s="57"/>
      <c r="H22" s="58"/>
      <c r="I22" s="47"/>
      <c r="J22" s="51"/>
      <c r="K22" s="52"/>
      <c r="L22" s="53"/>
      <c r="M22" s="36"/>
      <c r="N22" s="67" t="s">
        <v>48</v>
      </c>
      <c r="O22" s="68"/>
      <c r="P22" s="28">
        <f>DATE($N$16-12,4,2)</f>
        <v>42096</v>
      </c>
      <c r="Q22" s="29" t="s">
        <v>35</v>
      </c>
      <c r="R22" s="30">
        <f>DATE($N$16-11,4,1)</f>
        <v>42461</v>
      </c>
      <c r="S22" s="31" t="s">
        <v>36</v>
      </c>
      <c r="U22" s="1">
        <v>11</v>
      </c>
      <c r="V22" s="1" t="s">
        <v>29</v>
      </c>
    </row>
    <row r="23" spans="1:22" ht="20" customHeight="1" x14ac:dyDescent="0.2">
      <c r="A23" s="55"/>
      <c r="B23" s="99"/>
      <c r="C23" s="100"/>
      <c r="D23" s="100"/>
      <c r="E23" s="100"/>
      <c r="F23" s="100"/>
      <c r="G23" s="100"/>
      <c r="H23" s="101"/>
      <c r="I23" s="32" t="s">
        <v>9</v>
      </c>
      <c r="J23" s="115"/>
      <c r="K23" s="116"/>
      <c r="L23" s="117"/>
      <c r="N23" s="67" t="s">
        <v>49</v>
      </c>
      <c r="O23" s="68"/>
      <c r="P23" s="28">
        <f>DATE($N$16-13,4,2)</f>
        <v>41731</v>
      </c>
      <c r="Q23" s="29" t="s">
        <v>35</v>
      </c>
      <c r="R23" s="30">
        <f>DATE($N$16-12,4,1)</f>
        <v>42095</v>
      </c>
      <c r="S23" s="31" t="s">
        <v>36</v>
      </c>
      <c r="U23" s="1">
        <v>12</v>
      </c>
      <c r="V23" s="2" t="s">
        <v>17</v>
      </c>
    </row>
    <row r="24" spans="1:22" ht="20" customHeight="1" thickBot="1" x14ac:dyDescent="0.25">
      <c r="A24" s="34" t="s">
        <v>2</v>
      </c>
      <c r="B24" s="62" t="s">
        <v>3</v>
      </c>
      <c r="C24" s="63"/>
      <c r="D24" s="42"/>
      <c r="E24" s="42"/>
      <c r="F24" s="42"/>
      <c r="G24" s="42"/>
      <c r="H24" s="43"/>
      <c r="I24" s="35" t="s">
        <v>10</v>
      </c>
      <c r="J24" s="71"/>
      <c r="K24" s="72"/>
      <c r="L24" s="73"/>
      <c r="N24" s="67" t="s">
        <v>50</v>
      </c>
      <c r="O24" s="68"/>
      <c r="P24" s="28">
        <f>DATE($N$16-14,4,2)</f>
        <v>41366</v>
      </c>
      <c r="Q24" s="29" t="s">
        <v>35</v>
      </c>
      <c r="R24" s="30">
        <f>DATE($N$16-13,4,1)</f>
        <v>41730</v>
      </c>
      <c r="S24" s="31" t="s">
        <v>36</v>
      </c>
      <c r="U24" s="1">
        <v>13</v>
      </c>
      <c r="V24" s="2" t="s">
        <v>18</v>
      </c>
    </row>
    <row r="25" spans="1:22" ht="20" customHeight="1" x14ac:dyDescent="0.2">
      <c r="A25" s="23" t="s">
        <v>1</v>
      </c>
      <c r="B25" s="44"/>
      <c r="C25" s="45"/>
      <c r="D25" s="45"/>
      <c r="E25" s="45"/>
      <c r="F25" s="45"/>
      <c r="G25" s="45"/>
      <c r="H25" s="45"/>
      <c r="I25" s="46" t="s">
        <v>42</v>
      </c>
      <c r="J25" s="48" t="str">
        <f>IF(D28="","",VLOOKUP(DATEDIF(D28,$V$15,"Y"),$U$17:$V$25,2))</f>
        <v/>
      </c>
      <c r="K25" s="49"/>
      <c r="L25" s="50"/>
      <c r="N25" s="69" t="s">
        <v>51</v>
      </c>
      <c r="O25" s="70"/>
      <c r="P25" s="37">
        <f>DATE($N$16-15,4,2)</f>
        <v>41001</v>
      </c>
      <c r="Q25" s="38" t="s">
        <v>35</v>
      </c>
      <c r="R25" s="39">
        <f>DATE($N$16-14,4,1)</f>
        <v>41365</v>
      </c>
      <c r="S25" s="40" t="s">
        <v>36</v>
      </c>
      <c r="U25" s="1">
        <v>14</v>
      </c>
      <c r="V25" s="2" t="s">
        <v>19</v>
      </c>
    </row>
    <row r="26" spans="1:22" ht="20" customHeight="1" x14ac:dyDescent="0.2">
      <c r="A26" s="54" t="s">
        <v>4</v>
      </c>
      <c r="B26" s="76"/>
      <c r="C26" s="57"/>
      <c r="D26" s="57"/>
      <c r="E26" s="57"/>
      <c r="F26" s="57"/>
      <c r="G26" s="57"/>
      <c r="H26" s="58"/>
      <c r="I26" s="47"/>
      <c r="J26" s="51"/>
      <c r="K26" s="52"/>
      <c r="L26" s="53"/>
      <c r="M26" s="41"/>
    </row>
    <row r="27" spans="1:22" ht="20" customHeight="1" x14ac:dyDescent="0.2">
      <c r="A27" s="55"/>
      <c r="B27" s="59"/>
      <c r="C27" s="60"/>
      <c r="D27" s="60"/>
      <c r="E27" s="60"/>
      <c r="F27" s="60"/>
      <c r="G27" s="60"/>
      <c r="H27" s="61"/>
      <c r="I27" s="32" t="s">
        <v>9</v>
      </c>
      <c r="J27" s="115"/>
      <c r="K27" s="116"/>
      <c r="L27" s="117"/>
    </row>
    <row r="28" spans="1:22" ht="20" customHeight="1" thickBot="1" x14ac:dyDescent="0.25">
      <c r="A28" s="34" t="s">
        <v>2</v>
      </c>
      <c r="B28" s="62" t="s">
        <v>3</v>
      </c>
      <c r="C28" s="63"/>
      <c r="D28" s="64"/>
      <c r="E28" s="42"/>
      <c r="F28" s="42"/>
      <c r="G28" s="42"/>
      <c r="H28" s="43"/>
      <c r="I28" s="35" t="s">
        <v>10</v>
      </c>
      <c r="J28" s="71"/>
      <c r="K28" s="72"/>
      <c r="L28" s="73"/>
    </row>
    <row r="29" spans="1:22" ht="20" customHeight="1" x14ac:dyDescent="0.2">
      <c r="A29" s="23" t="s">
        <v>1</v>
      </c>
      <c r="B29" s="44"/>
      <c r="C29" s="45"/>
      <c r="D29" s="45"/>
      <c r="E29" s="45"/>
      <c r="F29" s="45"/>
      <c r="G29" s="45"/>
      <c r="H29" s="45"/>
      <c r="I29" s="46" t="s">
        <v>42</v>
      </c>
      <c r="J29" s="48" t="str">
        <f>IF(D32="","",VLOOKUP(DATEDIF(D32,$V$15,"Y"),$U$17:$V$25,2))</f>
        <v/>
      </c>
      <c r="K29" s="49"/>
      <c r="L29" s="50"/>
    </row>
    <row r="30" spans="1:22" ht="20" customHeight="1" x14ac:dyDescent="0.2">
      <c r="A30" s="54" t="s">
        <v>4</v>
      </c>
      <c r="B30" s="56"/>
      <c r="C30" s="57"/>
      <c r="D30" s="57"/>
      <c r="E30" s="57"/>
      <c r="F30" s="57"/>
      <c r="G30" s="57"/>
      <c r="H30" s="58"/>
      <c r="I30" s="47"/>
      <c r="J30" s="51"/>
      <c r="K30" s="52"/>
      <c r="L30" s="53"/>
    </row>
    <row r="31" spans="1:22" ht="20" customHeight="1" x14ac:dyDescent="0.2">
      <c r="A31" s="55"/>
      <c r="B31" s="59"/>
      <c r="C31" s="60"/>
      <c r="D31" s="60"/>
      <c r="E31" s="60"/>
      <c r="F31" s="60"/>
      <c r="G31" s="60"/>
      <c r="H31" s="61"/>
      <c r="I31" s="32" t="s">
        <v>9</v>
      </c>
      <c r="J31" s="115"/>
      <c r="K31" s="116"/>
      <c r="L31" s="117"/>
    </row>
    <row r="32" spans="1:22" ht="20" customHeight="1" thickBot="1" x14ac:dyDescent="0.25">
      <c r="A32" s="34" t="s">
        <v>2</v>
      </c>
      <c r="B32" s="62" t="s">
        <v>3</v>
      </c>
      <c r="C32" s="63"/>
      <c r="D32" s="64"/>
      <c r="E32" s="42"/>
      <c r="F32" s="42"/>
      <c r="G32" s="42"/>
      <c r="H32" s="43"/>
      <c r="I32" s="35" t="s">
        <v>10</v>
      </c>
      <c r="J32" s="71"/>
      <c r="K32" s="72"/>
      <c r="L32" s="73"/>
    </row>
    <row r="33" spans="1:13" ht="20" customHeight="1" x14ac:dyDescent="0.2">
      <c r="A33" s="23" t="s">
        <v>1</v>
      </c>
      <c r="B33" s="44"/>
      <c r="C33" s="45"/>
      <c r="D33" s="45"/>
      <c r="E33" s="45"/>
      <c r="F33" s="45"/>
      <c r="G33" s="45"/>
      <c r="H33" s="45"/>
      <c r="I33" s="46" t="s">
        <v>42</v>
      </c>
      <c r="J33" s="48" t="str">
        <f>IF(D36="","",VLOOKUP(DATEDIF(D36,$V$15,"Y"),$U$17:$V$25,2))</f>
        <v/>
      </c>
      <c r="K33" s="49"/>
      <c r="L33" s="50"/>
    </row>
    <row r="34" spans="1:13" ht="20" customHeight="1" x14ac:dyDescent="0.2">
      <c r="A34" s="54" t="s">
        <v>4</v>
      </c>
      <c r="B34" s="76"/>
      <c r="C34" s="57"/>
      <c r="D34" s="57"/>
      <c r="E34" s="57"/>
      <c r="F34" s="57"/>
      <c r="G34" s="57"/>
      <c r="H34" s="58"/>
      <c r="I34" s="47"/>
      <c r="J34" s="51"/>
      <c r="K34" s="52"/>
      <c r="L34" s="53"/>
      <c r="M34" s="41"/>
    </row>
    <row r="35" spans="1:13" ht="20" customHeight="1" x14ac:dyDescent="0.2">
      <c r="A35" s="55"/>
      <c r="B35" s="59"/>
      <c r="C35" s="60"/>
      <c r="D35" s="60"/>
      <c r="E35" s="60"/>
      <c r="F35" s="60"/>
      <c r="G35" s="60"/>
      <c r="H35" s="61"/>
      <c r="I35" s="32" t="s">
        <v>9</v>
      </c>
      <c r="J35" s="115"/>
      <c r="K35" s="116"/>
      <c r="L35" s="117"/>
    </row>
    <row r="36" spans="1:13" ht="20" customHeight="1" thickBot="1" x14ac:dyDescent="0.25">
      <c r="A36" s="34" t="s">
        <v>2</v>
      </c>
      <c r="B36" s="62" t="s">
        <v>3</v>
      </c>
      <c r="C36" s="63"/>
      <c r="D36" s="64"/>
      <c r="E36" s="42"/>
      <c r="F36" s="42"/>
      <c r="G36" s="42"/>
      <c r="H36" s="43"/>
      <c r="I36" s="35" t="s">
        <v>10</v>
      </c>
      <c r="J36" s="71"/>
      <c r="K36" s="72"/>
      <c r="L36" s="73"/>
    </row>
    <row r="37" spans="1:13" x14ac:dyDescent="0.2">
      <c r="A37" s="74" t="s">
        <v>21</v>
      </c>
      <c r="B37" s="75"/>
      <c r="C37" s="75"/>
      <c r="D37" s="75"/>
      <c r="E37" s="75"/>
      <c r="F37" s="75"/>
      <c r="G37" s="75"/>
      <c r="H37" s="75"/>
      <c r="I37" s="75"/>
      <c r="J37" s="75"/>
      <c r="K37" s="75"/>
      <c r="L37" s="75"/>
    </row>
    <row r="38" spans="1:13" x14ac:dyDescent="0.2">
      <c r="A38" s="75"/>
      <c r="B38" s="75"/>
      <c r="C38" s="75"/>
      <c r="D38" s="75"/>
      <c r="E38" s="75"/>
      <c r="F38" s="75"/>
      <c r="G38" s="75"/>
      <c r="H38" s="75"/>
      <c r="I38" s="75"/>
      <c r="J38" s="75"/>
      <c r="K38" s="75"/>
      <c r="L38" s="75"/>
      <c r="M38" s="41"/>
    </row>
    <row r="39" spans="1:13" x14ac:dyDescent="0.2">
      <c r="A39" s="75"/>
      <c r="B39" s="75"/>
      <c r="C39" s="75"/>
      <c r="D39" s="75"/>
      <c r="E39" s="75"/>
      <c r="F39" s="75"/>
      <c r="G39" s="75"/>
      <c r="H39" s="75"/>
      <c r="I39" s="75"/>
      <c r="J39" s="75"/>
      <c r="K39" s="75"/>
      <c r="L39" s="75"/>
    </row>
    <row r="40" spans="1:13" x14ac:dyDescent="0.2">
      <c r="A40" s="75"/>
      <c r="B40" s="75"/>
      <c r="C40" s="75"/>
      <c r="D40" s="75"/>
      <c r="E40" s="75"/>
      <c r="F40" s="75"/>
      <c r="G40" s="75"/>
      <c r="H40" s="75"/>
      <c r="I40" s="75"/>
      <c r="J40" s="75"/>
      <c r="K40" s="75"/>
      <c r="L40" s="75"/>
    </row>
    <row r="41" spans="1:13" x14ac:dyDescent="0.2">
      <c r="A41" s="75"/>
      <c r="B41" s="75"/>
      <c r="C41" s="75"/>
      <c r="D41" s="75"/>
      <c r="E41" s="75"/>
      <c r="F41" s="75"/>
      <c r="G41" s="75"/>
      <c r="H41" s="75"/>
      <c r="I41" s="75"/>
      <c r="J41" s="75"/>
      <c r="K41" s="75"/>
      <c r="L41" s="75"/>
    </row>
  </sheetData>
  <mergeCells count="69">
    <mergeCell ref="J23:L23"/>
    <mergeCell ref="J24:L24"/>
    <mergeCell ref="J17:L18"/>
    <mergeCell ref="I21:I22"/>
    <mergeCell ref="B25:H25"/>
    <mergeCell ref="I25:I26"/>
    <mergeCell ref="I17:I18"/>
    <mergeCell ref="J25:L26"/>
    <mergeCell ref="B18:H19"/>
    <mergeCell ref="B20:C20"/>
    <mergeCell ref="D20:H20"/>
    <mergeCell ref="B24:C24"/>
    <mergeCell ref="A12:A14"/>
    <mergeCell ref="C14:F14"/>
    <mergeCell ref="H14:L14"/>
    <mergeCell ref="B10:F11"/>
    <mergeCell ref="J21:L22"/>
    <mergeCell ref="A22:A23"/>
    <mergeCell ref="B22:H23"/>
    <mergeCell ref="B21:H21"/>
    <mergeCell ref="J19:L19"/>
    <mergeCell ref="J20:L20"/>
    <mergeCell ref="B12:B13"/>
    <mergeCell ref="C12:L13"/>
    <mergeCell ref="B17:H17"/>
    <mergeCell ref="A18:A19"/>
    <mergeCell ref="B16:H16"/>
    <mergeCell ref="I16:L16"/>
    <mergeCell ref="A1:L1"/>
    <mergeCell ref="A8:A11"/>
    <mergeCell ref="B9:F9"/>
    <mergeCell ref="G9:L9"/>
    <mergeCell ref="G10:L11"/>
    <mergeCell ref="J36:L36"/>
    <mergeCell ref="A37:L41"/>
    <mergeCell ref="J27:L27"/>
    <mergeCell ref="J28:L28"/>
    <mergeCell ref="B33:H33"/>
    <mergeCell ref="I33:I34"/>
    <mergeCell ref="J33:L34"/>
    <mergeCell ref="A34:A35"/>
    <mergeCell ref="B34:H35"/>
    <mergeCell ref="J35:L35"/>
    <mergeCell ref="J32:L32"/>
    <mergeCell ref="B32:C32"/>
    <mergeCell ref="D32:H32"/>
    <mergeCell ref="B36:C36"/>
    <mergeCell ref="D36:H36"/>
    <mergeCell ref="A26:A27"/>
    <mergeCell ref="P16:S16"/>
    <mergeCell ref="N17:O17"/>
    <mergeCell ref="N24:O24"/>
    <mergeCell ref="N25:O25"/>
    <mergeCell ref="N18:O18"/>
    <mergeCell ref="N19:O19"/>
    <mergeCell ref="N20:O20"/>
    <mergeCell ref="N21:O21"/>
    <mergeCell ref="N22:O22"/>
    <mergeCell ref="N23:O23"/>
    <mergeCell ref="D24:H24"/>
    <mergeCell ref="B29:H29"/>
    <mergeCell ref="I29:I30"/>
    <mergeCell ref="J29:L30"/>
    <mergeCell ref="A30:A31"/>
    <mergeCell ref="B30:H31"/>
    <mergeCell ref="J31:L31"/>
    <mergeCell ref="B28:C28"/>
    <mergeCell ref="D28:H28"/>
    <mergeCell ref="B26:H27"/>
  </mergeCells>
  <phoneticPr fontId="1"/>
  <conditionalFormatting sqref="B10 G10 D24">
    <cfRule type="cellIs" dxfId="23" priority="36" operator="equal">
      <formula>""</formula>
    </cfRule>
  </conditionalFormatting>
  <conditionalFormatting sqref="B12 C12:L14 J19:J20">
    <cfRule type="cellIs" dxfId="22" priority="33" operator="equal">
      <formula>""</formula>
    </cfRule>
  </conditionalFormatting>
  <conditionalFormatting sqref="B17:H19">
    <cfRule type="cellIs" dxfId="21" priority="75" operator="equal">
      <formula>""</formula>
    </cfRule>
  </conditionalFormatting>
  <conditionalFormatting sqref="B21:H23">
    <cfRule type="cellIs" dxfId="20" priority="13" operator="equal">
      <formula>""</formula>
    </cfRule>
  </conditionalFormatting>
  <conditionalFormatting sqref="B25:H27">
    <cfRule type="cellIs" dxfId="19" priority="12" operator="equal">
      <formula>""</formula>
    </cfRule>
  </conditionalFormatting>
  <conditionalFormatting sqref="B29:H31">
    <cfRule type="cellIs" dxfId="18" priority="11" operator="equal">
      <formula>""</formula>
    </cfRule>
  </conditionalFormatting>
  <conditionalFormatting sqref="B33:H35">
    <cfRule type="cellIs" dxfId="17" priority="10" operator="equal">
      <formula>""</formula>
    </cfRule>
  </conditionalFormatting>
  <conditionalFormatting sqref="D20">
    <cfRule type="cellIs" dxfId="16" priority="8" operator="equal">
      <formula>""</formula>
    </cfRule>
  </conditionalFormatting>
  <conditionalFormatting sqref="D28">
    <cfRule type="cellIs" dxfId="15" priority="7" operator="equal">
      <formula>""</formula>
    </cfRule>
  </conditionalFormatting>
  <conditionalFormatting sqref="D32">
    <cfRule type="cellIs" dxfId="14" priority="6" operator="equal">
      <formula>""</formula>
    </cfRule>
  </conditionalFormatting>
  <conditionalFormatting sqref="D36">
    <cfRule type="cellIs" dxfId="13" priority="5" operator="equal">
      <formula>""</formula>
    </cfRule>
  </conditionalFormatting>
  <conditionalFormatting sqref="I17">
    <cfRule type="cellIs" dxfId="12" priority="50" operator="equal">
      <formula>""</formula>
    </cfRule>
  </conditionalFormatting>
  <conditionalFormatting sqref="I21">
    <cfRule type="cellIs" dxfId="11" priority="31" operator="equal">
      <formula>""</formula>
    </cfRule>
  </conditionalFormatting>
  <conditionalFormatting sqref="I25">
    <cfRule type="cellIs" dxfId="10" priority="21" operator="equal">
      <formula>""</formula>
    </cfRule>
  </conditionalFormatting>
  <conditionalFormatting sqref="I29">
    <cfRule type="cellIs" dxfId="9" priority="18" operator="equal">
      <formula>""</formula>
    </cfRule>
  </conditionalFormatting>
  <conditionalFormatting sqref="I33">
    <cfRule type="cellIs" dxfId="8" priority="15" operator="equal">
      <formula>""</formula>
    </cfRule>
  </conditionalFormatting>
  <conditionalFormatting sqref="J24">
    <cfRule type="cellIs" dxfId="7" priority="30" operator="equal">
      <formula>""</formula>
    </cfRule>
  </conditionalFormatting>
  <conditionalFormatting sqref="J28">
    <cfRule type="cellIs" dxfId="6" priority="20" operator="equal">
      <formula>""</formula>
    </cfRule>
  </conditionalFormatting>
  <conditionalFormatting sqref="J32">
    <cfRule type="cellIs" dxfId="5" priority="17" operator="equal">
      <formula>""</formula>
    </cfRule>
  </conditionalFormatting>
  <conditionalFormatting sqref="J36">
    <cfRule type="cellIs" dxfId="4" priority="14" operator="equal">
      <formula>""</formula>
    </cfRule>
  </conditionalFormatting>
  <conditionalFormatting sqref="J23">
    <cfRule type="cellIs" dxfId="3" priority="4" operator="equal">
      <formula>""</formula>
    </cfRule>
  </conditionalFormatting>
  <conditionalFormatting sqref="J27">
    <cfRule type="cellIs" dxfId="2" priority="3" operator="equal">
      <formula>""</formula>
    </cfRule>
  </conditionalFormatting>
  <conditionalFormatting sqref="J31">
    <cfRule type="cellIs" dxfId="1" priority="2" operator="equal">
      <formula>""</formula>
    </cfRule>
  </conditionalFormatting>
  <conditionalFormatting sqref="J35">
    <cfRule type="cellIs" dxfId="0" priority="1" operator="equal">
      <formula>""</formula>
    </cfRule>
  </conditionalFormatting>
  <hyperlinks>
    <hyperlink ref="A6" r:id="rId1" xr:uid="{580153B7-2FB5-4581-8577-F171C3A6C611}"/>
  </hyperlinks>
  <pageMargins left="0.7" right="0.7" top="0.75" bottom="0.75" header="0.3" footer="0.3"/>
  <pageSetup paperSize="9" scale="79" fitToHeight="0" orientation="portrait" horizont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C8937-EDBE-47D8-8C8C-5851A041DDAD}">
  <dimension ref="A1"/>
  <sheetViews>
    <sheetView workbookViewId="0">
      <selection activeCell="B1" sqref="A1:F10"/>
    </sheetView>
  </sheetViews>
  <sheetFormatPr defaultRowHeight="13" x14ac:dyDescent="0.2"/>
  <cols>
    <col min="2" max="2" width="13" customWidth="1"/>
    <col min="3" max="3" width="19.1796875" customWidth="1"/>
    <col min="4" max="4" width="12.90625" customWidth="1"/>
    <col min="5" max="5" width="19.1796875" customWidth="1"/>
    <col min="6" max="6" width="12.90625" customWidth="1"/>
    <col min="7" max="7" width="25.08984375" customWidth="1"/>
  </cols>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A4505-2FF4-4978-8D82-0375EEA7C400}">
  <dimension ref="A1"/>
  <sheetViews>
    <sheetView workbookViewId="0">
      <selection sqref="A1:B11"/>
    </sheetView>
  </sheetViews>
  <sheetFormatPr defaultRowHeight="13" x14ac:dyDescent="0.2"/>
  <cols>
    <col min="1" max="2" width="12.453125" customWidth="1"/>
  </cols>
  <sheetData/>
  <sortState xmlns:xlrd2="http://schemas.microsoft.com/office/spreadsheetml/2017/richdata2" ref="A1:A9">
    <sortCondition ref="A1:A9"/>
  </sortState>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申込書</vt:lpstr>
      <vt:lpstr>義務教育学年早見表</vt:lpstr>
      <vt:lpstr>計算式用</vt:lpstr>
      <vt:lpstr>申込書!Print_Area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