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Documents\Downloads\"/>
    </mc:Choice>
  </mc:AlternateContent>
  <xr:revisionPtr revIDLastSave="0" documentId="13_ncr:1_{CE792098-3728-42FB-B48C-CBA449C53295}" xr6:coauthVersionLast="47" xr6:coauthVersionMax="47" xr10:uidLastSave="{00000000-0000-0000-0000-000000000000}"/>
  <bookViews>
    <workbookView xWindow="-108" yWindow="-108" windowWidth="22320" windowHeight="13176" xr2:uid="{9EDA2B49-122A-40B3-B8EF-73E24C2FC2C7}"/>
  </bookViews>
  <sheets>
    <sheet name="申込書" sheetId="1" r:id="rId1"/>
    <sheet name="義務教育学年早見表" sheetId="2" r:id="rId2"/>
    <sheet name="計算式用" sheetId="4" r:id="rId3"/>
  </sheets>
  <definedNames>
    <definedName name="_xlnm.Print_Area" localSheetId="0">申込書!$A$1:$L$43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J35"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<sst xmlns="http://schemas.openxmlformats.org/spreadsheetml/2006/main" count="99" uniqueCount="50">
  <si>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</si>
  <si>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</si>
  <si>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</si>
  <si>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</si>
  <si>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</si>
  <si>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</si>
  <si>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</si>
  <si>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</si>
  <si>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</si>
  <si>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</si>
  <si>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</si>
  <si>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</si>
  <si>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</si>
  <si>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</si>
  <si>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</si>
  <si>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令和６（２０２４）年度の学年</t>
    <rPh sb="0" eb="2">
      <t>レイワ</t>
    </rPh>
    <rPh sb="9" eb="11">
      <t>ネンド</t>
    </rPh>
    <rPh sb="12" eb="14">
      <t>ガクネン</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</si>
  <si>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</si>
  <si>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</si>
  <si>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</si>
  <si>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</si>
  <si>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</si>
  <si>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</si>
  <si>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</si>
  <si>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</si>
  <si>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</si>
  <si>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</si>
  <si>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</si>
  <si>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</si>
  <si>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</si>
  <si>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</si>
  <si>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</si>
  <si>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</si>
  <si>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</si>
  <si>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</si>
  <si>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</si>
  <si>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</si>
  <si>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</si>
  <si>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</si>
  <si>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</si>
  <si>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</si>
  <si>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</si>
  <si>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</si>
  <si>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連絡先情報</t>
    <rPh sb="0" eb="3">
      <t>レンラクサキ</t>
    </rPh>
    <rPh sb="3" eb="5">
      <t>ジョウホウ</t>
    </rPh>
    <phoneticPr fontId="5"/>
  </si>
  <si>
    <t>住　所</t>
    <phoneticPr fontId="1"/>
  </si>
  <si>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</si>
  <si>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</si>
  <si>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</si>
  <si>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</si>
  <si>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注１）メールに添付してお申し込みください。（宛先：consul-section1@ul.mofa.go.jp）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59" eb="61">
      <t>ユウソウ</t>
    </rPh>
    <rPh sb="61" eb="62">
      <t>マタ</t>
    </rPh>
    <rPh sb="68" eb="69">
      <t>ウ</t>
    </rPh>
    <rPh sb="70" eb="71">
      <t>ツ</t>
    </rPh>
    <rPh sb="86" eb="88">
      <t>ケンメイ</t>
    </rPh>
    <rPh sb="91" eb="94">
      <t>キョウカショ</t>
    </rPh>
    <rPh sb="94" eb="96">
      <t>モウシコ</t>
    </rPh>
    <rPh sb="106" eb="107">
      <t>モウ</t>
    </rPh>
    <rPh sb="108" eb="109">
      <t>コ</t>
    </rPh>
    <rPh sb="110" eb="111">
      <t>ゴ</t>
    </rPh>
    <rPh sb="112" eb="114">
      <t>シュウカン</t>
    </rPh>
    <rPh sb="114" eb="116">
      <t>イナイ</t>
    </rPh>
    <rPh sb="117" eb="119">
      <t>ジュリョウ</t>
    </rPh>
    <rPh sb="119" eb="121">
      <t>カクニン</t>
    </rPh>
    <rPh sb="122" eb="124">
      <t>ヘンシン</t>
    </rPh>
    <phoneticPr fontId="1"/>
  </si>
  <si>
    <t>令和６（２０２４） 年度　後期用 教科書配布申込書</t>
    <rPh sb="13" eb="15">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</si>
</sst>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10" xfId="1" applyFont="1" applyBorder="1" applyAlignment="1">
      <alignment horizontal="center" vertical="center" wrapText="1"/>
    </xf>
    <xf numFmtId="0" fontId="4" fillId="0" borderId="4" xfId="1" applyFont="1" applyBorder="1" applyAlignment="1">
      <alignment horizontal="center" vertical="center"/>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15"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4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46" xfId="1" applyFont="1" applyBorder="1" applyAlignment="1" applyProtection="1">
      <alignment horizontal="left" vertical="center" wrapText="1"/>
      <protection locked="0"/>
    </xf>
    <xf numFmtId="0" fontId="4" fillId="0" borderId="21" xfId="1" applyFont="1" applyBorder="1" applyAlignment="1" applyProtection="1">
      <alignment horizontal="left" vertical="center" wrapText="1"/>
      <protection locked="0"/>
    </xf>
    <xf numFmtId="0" fontId="4" fillId="0" borderId="22" xfId="1" applyFont="1" applyBorder="1" applyAlignment="1" applyProtection="1">
      <alignment horizontal="left" vertical="center" wrapText="1"/>
      <protection locked="0"/>
    </xf>
    <xf numFmtId="0" fontId="13" fillId="0" borderId="0" xfId="0" applyFont="1" applyAlignment="1">
      <alignment horizontal="center" vertical="center"/>
    </xf>
    <xf numFmtId="0" fontId="4" fillId="0" borderId="10" xfId="1" applyFont="1" applyBorder="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5"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17" xfId="1" applyFont="1" applyBorder="1" applyAlignment="1" applyProtection="1">
      <alignment vertical="center" wrapText="1"/>
      <protection locked="0"/>
    </xf>
    <xf numFmtId="0" fontId="4" fillId="0" borderId="20" xfId="1" applyFont="1" applyBorder="1" applyAlignment="1" applyProtection="1">
      <alignment vertical="center" wrapText="1"/>
      <protection locked="0"/>
    </xf>
    <xf numFmtId="0" fontId="4" fillId="0" borderId="21" xfId="1" applyFont="1" applyBorder="1" applyAlignment="1" applyProtection="1">
      <alignment vertical="center" wrapText="1"/>
      <protection locked="0"/>
    </xf>
    <xf numFmtId="0" fontId="4" fillId="0" borderId="22" xfId="1" applyFont="1" applyBorder="1" applyAlignment="1" applyProtection="1">
      <alignment vertical="center" wrapText="1"/>
      <protection locked="0"/>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1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3"/>
  <sheetViews>
    <sheetView tabSelected="1" view="pageBreakPreview" zoomScaleNormal="100" zoomScaleSheetLayoutView="100" workbookViewId="0">
      <selection activeCell="N7" sqref="N7"/>
    </sheetView>
  </sheetViews>
  <sheetFormatPr defaultColWidth="8.77734375" defaultRowHeight="18" x14ac:dyDescent="0.2"/>
  <cols>
    <col min="1" max="1" width="12.33203125" style="21" customWidth="1"/>
    <col min="2" max="12" width="8.88671875" style="21" customWidth="1"/>
    <col min="13" max="13" width="13" style="21" customWidth="1"/>
    <col min="14" max="16384" width="8.77734375" style="21"/>
  </cols>
  <sheetData>
    <row r="1" spans="1:13" ht="33.450000000000003" customHeight="1" x14ac:dyDescent="0.2">
      <c r="A1" s="81" t="s">
        <v>49</v>
      </c>
      <c r="B1" s="81"/>
      <c r="C1" s="81"/>
      <c r="D1" s="81"/>
      <c r="E1" s="81"/>
      <c r="F1" s="81"/>
      <c r="G1" s="81"/>
      <c r="H1" s="81"/>
      <c r="I1" s="81"/>
      <c r="J1" s="81"/>
      <c r="K1" s="81"/>
      <c r="L1" s="81"/>
    </row>
    <row r="2" spans="1:13" ht="18.45" customHeight="1" x14ac:dyDescent="0.2">
      <c r="A2" s="29"/>
      <c r="B2" s="29"/>
      <c r="C2" s="29"/>
      <c r="D2" s="29"/>
      <c r="E2" s="29"/>
      <c r="F2" s="29"/>
      <c r="G2" s="29"/>
      <c r="H2" s="29"/>
      <c r="I2" s="29"/>
      <c r="J2" s="29"/>
      <c r="K2" s="29"/>
      <c r="L2" s="29"/>
    </row>
    <row r="3" spans="1:13" ht="18.45" customHeight="1" x14ac:dyDescent="0.2">
      <c r="A3" s="28"/>
      <c r="B3" s="21" t="s">
        <v>47</v>
      </c>
    </row>
    <row r="4" spans="1:13" ht="18.45" customHeight="1" x14ac:dyDescent="0.2"/>
    <row r="5" spans="1:13" ht="19.5" customHeight="1" thickBot="1" x14ac:dyDescent="0.25">
      <c r="A5" s="82" t="s">
        <v>32</v>
      </c>
      <c r="B5" s="86" t="s">
        <v>33</v>
      </c>
      <c r="C5" s="87"/>
      <c r="D5" s="88"/>
      <c r="E5" s="33" t="s">
        <v>40</v>
      </c>
      <c r="F5" s="34"/>
      <c r="G5" s="34"/>
      <c r="H5" s="34"/>
      <c r="I5" s="34"/>
      <c r="J5" s="34"/>
      <c r="K5" s="34"/>
      <c r="L5" s="34"/>
    </row>
    <row r="6" spans="1:13" ht="40.049999999999997" customHeight="1" thickBot="1" x14ac:dyDescent="0.25">
      <c r="A6" s="45"/>
      <c r="B6" s="89" t="s">
        <v>17</v>
      </c>
      <c r="C6" s="90"/>
      <c r="D6" s="91"/>
      <c r="E6" s="34"/>
      <c r="F6" s="34"/>
      <c r="G6" s="34"/>
      <c r="H6" s="34"/>
      <c r="I6" s="34"/>
      <c r="J6" s="34"/>
      <c r="K6" s="34"/>
      <c r="L6" s="34"/>
      <c r="M6" s="26"/>
    </row>
    <row r="7" spans="1:13" ht="19.5" customHeight="1" thickBot="1" x14ac:dyDescent="0.25"/>
    <row r="8" spans="1:13" ht="19.5" customHeight="1" x14ac:dyDescent="0.2">
      <c r="A8" s="82" t="s">
        <v>41</v>
      </c>
      <c r="B8" s="10" t="s">
        <v>44</v>
      </c>
      <c r="C8" s="11"/>
      <c r="D8" s="11"/>
      <c r="E8" s="11"/>
      <c r="F8" s="11"/>
      <c r="G8" s="22"/>
      <c r="H8" s="22"/>
      <c r="I8" s="22"/>
      <c r="J8" s="22"/>
      <c r="K8" s="22"/>
      <c r="L8" s="23"/>
    </row>
    <row r="9" spans="1:13" ht="19.5" customHeight="1" x14ac:dyDescent="0.2">
      <c r="A9" s="57"/>
      <c r="B9" s="83" t="s">
        <v>30</v>
      </c>
      <c r="C9" s="84"/>
      <c r="D9" s="84"/>
      <c r="E9" s="84"/>
      <c r="F9" s="84"/>
      <c r="G9" s="84" t="s">
        <v>31</v>
      </c>
      <c r="H9" s="84"/>
      <c r="I9" s="84"/>
      <c r="J9" s="84"/>
      <c r="K9" s="84"/>
      <c r="L9" s="85"/>
    </row>
    <row r="10" spans="1:13" ht="19.5" customHeight="1" x14ac:dyDescent="0.2">
      <c r="A10" s="57"/>
      <c r="B10" s="64"/>
      <c r="C10" s="65"/>
      <c r="D10" s="65"/>
      <c r="E10" s="65"/>
      <c r="F10" s="66"/>
      <c r="G10" s="92"/>
      <c r="H10" s="92"/>
      <c r="I10" s="92"/>
      <c r="J10" s="92"/>
      <c r="K10" s="92"/>
      <c r="L10" s="93"/>
    </row>
    <row r="11" spans="1:13" ht="19.5" customHeight="1" thickBot="1" x14ac:dyDescent="0.25">
      <c r="A11" s="45"/>
      <c r="B11" s="67"/>
      <c r="C11" s="68"/>
      <c r="D11" s="68"/>
      <c r="E11" s="68"/>
      <c r="F11" s="69"/>
      <c r="G11" s="94"/>
      <c r="H11" s="94"/>
      <c r="I11" s="94"/>
      <c r="J11" s="94"/>
      <c r="K11" s="94"/>
      <c r="L11" s="95"/>
    </row>
    <row r="12" spans="1:13" ht="19.5" customHeight="1" thickBot="1" x14ac:dyDescent="0.25">
      <c r="A12" s="27" t="s">
        <v>37</v>
      </c>
      <c r="B12" s="70"/>
      <c r="C12" s="71"/>
      <c r="D12" s="71"/>
      <c r="E12" s="71"/>
      <c r="F12" s="71"/>
      <c r="G12" s="71"/>
      <c r="H12" s="71"/>
      <c r="I12" s="71"/>
      <c r="J12" s="71"/>
      <c r="K12" s="71"/>
      <c r="L12" s="72"/>
    </row>
    <row r="13" spans="1:13" ht="19.5" customHeight="1" x14ac:dyDescent="0.2">
      <c r="A13" s="56" t="s">
        <v>42</v>
      </c>
      <c r="B13" s="73" t="s">
        <v>43</v>
      </c>
      <c r="C13" s="75"/>
      <c r="D13" s="76"/>
      <c r="E13" s="76"/>
      <c r="F13" s="76"/>
      <c r="G13" s="76"/>
      <c r="H13" s="76"/>
      <c r="I13" s="76"/>
      <c r="J13" s="76"/>
      <c r="K13" s="76"/>
      <c r="L13" s="77"/>
    </row>
    <row r="14" spans="1:13" ht="19.5" customHeight="1" thickBot="1" x14ac:dyDescent="0.25">
      <c r="A14" s="57"/>
      <c r="B14" s="74"/>
      <c r="C14" s="78"/>
      <c r="D14" s="79"/>
      <c r="E14" s="79"/>
      <c r="F14" s="79"/>
      <c r="G14" s="79"/>
      <c r="H14" s="79"/>
      <c r="I14" s="79"/>
      <c r="J14" s="79"/>
      <c r="K14" s="79"/>
      <c r="L14" s="80"/>
    </row>
    <row r="15" spans="1:13" ht="19.5" customHeight="1" thickBot="1" x14ac:dyDescent="0.25">
      <c r="A15" s="45"/>
      <c r="B15" s="25" t="s">
        <v>36</v>
      </c>
      <c r="C15" s="58"/>
      <c r="D15" s="59"/>
      <c r="E15" s="59"/>
      <c r="F15" s="60"/>
      <c r="G15" s="12" t="s">
        <v>35</v>
      </c>
      <c r="H15" s="61"/>
      <c r="I15" s="62"/>
      <c r="J15" s="62"/>
      <c r="K15" s="62"/>
      <c r="L15" s="63"/>
    </row>
    <row r="16" spans="1:13" ht="19.5" customHeight="1" x14ac:dyDescent="0.2"/>
    <row r="17" spans="1:13" ht="19.5" customHeight="1" thickBot="1" x14ac:dyDescent="0.25"/>
    <row r="18" spans="1:13" ht="19.5" customHeight="1" x14ac:dyDescent="0.2">
      <c r="A18" s="56" t="s">
        <v>34</v>
      </c>
      <c r="B18" s="96"/>
      <c r="C18" s="97"/>
      <c r="D18" s="97"/>
      <c r="E18" s="97"/>
      <c r="F18" s="97"/>
      <c r="G18" s="97"/>
      <c r="H18" s="97"/>
      <c r="I18" s="97"/>
      <c r="J18" s="97"/>
      <c r="K18" s="97"/>
      <c r="L18" s="98"/>
    </row>
    <row r="19" spans="1:13" ht="19.5" customHeight="1" thickBot="1" x14ac:dyDescent="0.25">
      <c r="A19" s="57"/>
      <c r="B19" s="99"/>
      <c r="C19" s="100"/>
      <c r="D19" s="100"/>
      <c r="E19" s="100"/>
      <c r="F19" s="100"/>
      <c r="G19" s="100"/>
      <c r="H19" s="100"/>
      <c r="I19" s="100"/>
      <c r="J19" s="100"/>
      <c r="K19" s="100"/>
      <c r="L19" s="101"/>
    </row>
    <row r="20" spans="1:13" ht="19.5" customHeight="1" thickBot="1" x14ac:dyDescent="0.25">
      <c r="A20" s="45"/>
      <c r="B20" s="25" t="s">
        <v>36</v>
      </c>
      <c r="C20" s="58"/>
      <c r="D20" s="59"/>
      <c r="E20" s="59"/>
      <c r="F20" s="60"/>
      <c r="G20" s="12" t="s">
        <v>35</v>
      </c>
      <c r="H20" s="61"/>
      <c r="I20" s="62"/>
      <c r="J20" s="62"/>
      <c r="K20" s="62"/>
      <c r="L20" s="63"/>
    </row>
    <row r="21" spans="1:13" ht="19.5" customHeight="1" x14ac:dyDescent="0.2"/>
    <row r="22" spans="1:13" ht="19.5" customHeight="1" thickBot="1" x14ac:dyDescent="0.25">
      <c r="A22" s="13" t="s">
        <v>45</v>
      </c>
      <c r="B22" s="82" t="s">
        <v>14</v>
      </c>
      <c r="C22" s="102"/>
      <c r="D22" s="102"/>
      <c r="E22" s="102"/>
      <c r="F22" s="102"/>
      <c r="G22" s="102"/>
      <c r="H22" s="103"/>
      <c r="I22" s="82" t="s">
        <v>15</v>
      </c>
      <c r="J22" s="102"/>
      <c r="K22" s="102"/>
      <c r="L22" s="103"/>
    </row>
    <row r="23" spans="1:13" ht="19.5" customHeight="1" x14ac:dyDescent="0.2">
      <c r="A23" s="14" t="s">
        <v>16</v>
      </c>
      <c r="B23" s="38"/>
      <c r="C23" s="39"/>
      <c r="D23" s="39"/>
      <c r="E23" s="39"/>
      <c r="F23" s="39"/>
      <c r="G23" s="39"/>
      <c r="H23" s="39"/>
      <c r="I23" s="40" t="s">
        <v>46</v>
      </c>
      <c r="J23" s="42" t="e">
        <f>""&amp;VLOOKUP(M23,計算式用!$A$1:$B$8,2)</f>
        <v>#NUM!</v>
      </c>
      <c r="K23" s="43"/>
      <c r="L23" s="44"/>
      <c r="M23" s="24" t="e">
        <f>DATE(C26,E26,G26)</f>
        <v>#NUM!</v>
      </c>
    </row>
    <row r="24" spans="1:13" ht="19.5" customHeight="1" x14ac:dyDescent="0.2">
      <c r="A24" s="48" t="s">
        <v>29</v>
      </c>
      <c r="B24" s="50"/>
      <c r="C24" s="51"/>
      <c r="D24" s="51"/>
      <c r="E24" s="51"/>
      <c r="F24" s="51"/>
      <c r="G24" s="51"/>
      <c r="H24" s="52"/>
      <c r="I24" s="41"/>
      <c r="J24" s="45"/>
      <c r="K24" s="46"/>
      <c r="L24" s="47"/>
    </row>
    <row r="25" spans="1:13" ht="19.5" customHeight="1" x14ac:dyDescent="0.2">
      <c r="A25" s="49"/>
      <c r="B25" s="53"/>
      <c r="C25" s="54"/>
      <c r="D25" s="54"/>
      <c r="E25" s="54"/>
      <c r="F25" s="54"/>
      <c r="G25" s="54"/>
      <c r="H25" s="55"/>
      <c r="I25" s="19" t="s">
        <v>38</v>
      </c>
      <c r="J25" s="35"/>
      <c r="K25" s="36"/>
      <c r="L25" s="37"/>
    </row>
    <row r="26" spans="1:13" ht="19.5" customHeight="1" thickBot="1" x14ac:dyDescent="0.25">
      <c r="A26" s="15" t="s">
        <v>19</v>
      </c>
      <c r="B26" s="16" t="s">
        <v>20</v>
      </c>
      <c r="C26" s="17"/>
      <c r="D26" s="18" t="s">
        <v>18</v>
      </c>
      <c r="E26" s="17"/>
      <c r="F26" s="18" t="s">
        <v>21</v>
      </c>
      <c r="G26" s="17"/>
      <c r="H26" s="18" t="s">
        <v>22</v>
      </c>
      <c r="I26" s="20" t="s">
        <v>39</v>
      </c>
      <c r="J26" s="30"/>
      <c r="K26" s="31"/>
      <c r="L26" s="32"/>
    </row>
    <row r="27" spans="1:13" x14ac:dyDescent="0.2">
      <c r="A27" s="14" t="s">
        <v>16</v>
      </c>
      <c r="B27" s="38"/>
      <c r="C27" s="39"/>
      <c r="D27" s="39"/>
      <c r="E27" s="39"/>
      <c r="F27" s="39"/>
      <c r="G27" s="39"/>
      <c r="H27" s="39"/>
      <c r="I27" s="40" t="s">
        <v>46</v>
      </c>
      <c r="J27" s="42" t="e">
        <f>""&amp;VLOOKUP(M27,計算式用!$A$1:$B$8,2)</f>
        <v>#NUM!</v>
      </c>
      <c r="K27" s="43"/>
      <c r="L27" s="44"/>
      <c r="M27" s="24" t="e">
        <f>DATE(C30,E30,G30)</f>
        <v>#NUM!</v>
      </c>
    </row>
    <row r="28" spans="1:13" x14ac:dyDescent="0.2">
      <c r="A28" s="48" t="s">
        <v>29</v>
      </c>
      <c r="B28" s="50"/>
      <c r="C28" s="51"/>
      <c r="D28" s="51"/>
      <c r="E28" s="51"/>
      <c r="F28" s="51"/>
      <c r="G28" s="51"/>
      <c r="H28" s="52"/>
      <c r="I28" s="41"/>
      <c r="J28" s="45"/>
      <c r="K28" s="46"/>
      <c r="L28" s="47"/>
    </row>
    <row r="29" spans="1:13" x14ac:dyDescent="0.2">
      <c r="A29" s="49"/>
      <c r="B29" s="53"/>
      <c r="C29" s="54"/>
      <c r="D29" s="54"/>
      <c r="E29" s="54"/>
      <c r="F29" s="54"/>
      <c r="G29" s="54"/>
      <c r="H29" s="55"/>
      <c r="I29" s="19" t="s">
        <v>38</v>
      </c>
      <c r="J29" s="35"/>
      <c r="K29" s="36"/>
      <c r="L29" s="37"/>
    </row>
    <row r="30" spans="1:13" ht="18.600000000000001" thickBot="1" x14ac:dyDescent="0.25">
      <c r="A30" s="15" t="s">
        <v>19</v>
      </c>
      <c r="B30" s="16" t="s">
        <v>20</v>
      </c>
      <c r="C30" s="17"/>
      <c r="D30" s="18" t="s">
        <v>18</v>
      </c>
      <c r="E30" s="17"/>
      <c r="F30" s="18" t="s">
        <v>21</v>
      </c>
      <c r="G30" s="17"/>
      <c r="H30" s="18" t="s">
        <v>22</v>
      </c>
      <c r="I30" s="20" t="s">
        <v>39</v>
      </c>
      <c r="J30" s="30"/>
      <c r="K30" s="31"/>
      <c r="L30" s="32"/>
    </row>
    <row r="31" spans="1:13" x14ac:dyDescent="0.2">
      <c r="A31" s="14" t="s">
        <v>16</v>
      </c>
      <c r="B31" s="38"/>
      <c r="C31" s="39"/>
      <c r="D31" s="39"/>
      <c r="E31" s="39"/>
      <c r="F31" s="39"/>
      <c r="G31" s="39"/>
      <c r="H31" s="39"/>
      <c r="I31" s="40" t="s">
        <v>46</v>
      </c>
      <c r="J31" s="42" t="e">
        <f>""&amp;VLOOKUP(M31,計算式用!$A$1:$B$8,2)</f>
        <v>#NUM!</v>
      </c>
      <c r="K31" s="43"/>
      <c r="L31" s="44"/>
      <c r="M31" s="24" t="e">
        <f>DATE(C34,E34,G34)</f>
        <v>#NUM!</v>
      </c>
    </row>
    <row r="32" spans="1:13" x14ac:dyDescent="0.2">
      <c r="A32" s="48" t="s">
        <v>29</v>
      </c>
      <c r="B32" s="50"/>
      <c r="C32" s="51"/>
      <c r="D32" s="51"/>
      <c r="E32" s="51"/>
      <c r="F32" s="51"/>
      <c r="G32" s="51"/>
      <c r="H32" s="52"/>
      <c r="I32" s="41"/>
      <c r="J32" s="45"/>
      <c r="K32" s="46"/>
      <c r="L32" s="47"/>
    </row>
    <row r="33" spans="1:13" x14ac:dyDescent="0.2">
      <c r="A33" s="49"/>
      <c r="B33" s="53"/>
      <c r="C33" s="54"/>
      <c r="D33" s="54"/>
      <c r="E33" s="54"/>
      <c r="F33" s="54"/>
      <c r="G33" s="54"/>
      <c r="H33" s="55"/>
      <c r="I33" s="19" t="s">
        <v>38</v>
      </c>
      <c r="J33" s="35"/>
      <c r="K33" s="36"/>
      <c r="L33" s="37"/>
    </row>
    <row r="34" spans="1:13" ht="18.600000000000001" thickBot="1" x14ac:dyDescent="0.25">
      <c r="A34" s="15" t="s">
        <v>19</v>
      </c>
      <c r="B34" s="16" t="s">
        <v>20</v>
      </c>
      <c r="C34" s="17"/>
      <c r="D34" s="18" t="s">
        <v>18</v>
      </c>
      <c r="E34" s="17"/>
      <c r="F34" s="18" t="s">
        <v>21</v>
      </c>
      <c r="G34" s="17"/>
      <c r="H34" s="18" t="s">
        <v>22</v>
      </c>
      <c r="I34" s="20" t="s">
        <v>39</v>
      </c>
      <c r="J34" s="30"/>
      <c r="K34" s="31"/>
      <c r="L34" s="32"/>
    </row>
    <row r="35" spans="1:13" x14ac:dyDescent="0.2">
      <c r="A35" s="14" t="s">
        <v>16</v>
      </c>
      <c r="B35" s="38"/>
      <c r="C35" s="39"/>
      <c r="D35" s="39"/>
      <c r="E35" s="39"/>
      <c r="F35" s="39"/>
      <c r="G35" s="39"/>
      <c r="H35" s="39"/>
      <c r="I35" s="40" t="s">
        <v>46</v>
      </c>
      <c r="J35" s="42" t="e">
        <f>""&amp;VLOOKUP(M35,計算式用!$A$1:$B$8,2)</f>
        <v>#NUM!</v>
      </c>
      <c r="K35" s="43"/>
      <c r="L35" s="44"/>
      <c r="M35" s="24" t="e">
        <f>DATE(C38,E38,G38)</f>
        <v>#NUM!</v>
      </c>
    </row>
    <row r="36" spans="1:13" x14ac:dyDescent="0.2">
      <c r="A36" s="48" t="s">
        <v>29</v>
      </c>
      <c r="B36" s="50"/>
      <c r="C36" s="51"/>
      <c r="D36" s="51"/>
      <c r="E36" s="51"/>
      <c r="F36" s="51"/>
      <c r="G36" s="51"/>
      <c r="H36" s="52"/>
      <c r="I36" s="41"/>
      <c r="J36" s="45"/>
      <c r="K36" s="46"/>
      <c r="L36" s="47"/>
    </row>
    <row r="37" spans="1:13" x14ac:dyDescent="0.2">
      <c r="A37" s="49"/>
      <c r="B37" s="53"/>
      <c r="C37" s="54"/>
      <c r="D37" s="54"/>
      <c r="E37" s="54"/>
      <c r="F37" s="54"/>
      <c r="G37" s="54"/>
      <c r="H37" s="55"/>
      <c r="I37" s="19" t="s">
        <v>38</v>
      </c>
      <c r="J37" s="35"/>
      <c r="K37" s="36"/>
      <c r="L37" s="37"/>
    </row>
    <row r="38" spans="1:13" ht="18.600000000000001" thickBot="1" x14ac:dyDescent="0.25">
      <c r="A38" s="15" t="s">
        <v>19</v>
      </c>
      <c r="B38" s="16" t="s">
        <v>20</v>
      </c>
      <c r="C38" s="17"/>
      <c r="D38" s="18" t="s">
        <v>18</v>
      </c>
      <c r="E38" s="17"/>
      <c r="F38" s="18" t="s">
        <v>21</v>
      </c>
      <c r="G38" s="17"/>
      <c r="H38" s="18" t="s">
        <v>22</v>
      </c>
      <c r="I38" s="20" t="s">
        <v>39</v>
      </c>
      <c r="J38" s="30"/>
      <c r="K38" s="31"/>
      <c r="L38" s="32"/>
    </row>
    <row r="39" spans="1:13" x14ac:dyDescent="0.2">
      <c r="A39" s="33" t="s">
        <v>48</v>
      </c>
      <c r="B39" s="34"/>
      <c r="C39" s="34"/>
      <c r="D39" s="34"/>
      <c r="E39" s="34"/>
      <c r="F39" s="34"/>
      <c r="G39" s="34"/>
      <c r="H39" s="34"/>
      <c r="I39" s="34"/>
      <c r="J39" s="34"/>
      <c r="K39" s="34"/>
      <c r="L39" s="34"/>
    </row>
    <row r="40" spans="1:13" x14ac:dyDescent="0.2">
      <c r="A40" s="34"/>
      <c r="B40" s="34"/>
      <c r="C40" s="34"/>
      <c r="D40" s="34"/>
      <c r="E40" s="34"/>
      <c r="F40" s="34"/>
      <c r="G40" s="34"/>
      <c r="H40" s="34"/>
      <c r="I40" s="34"/>
      <c r="J40" s="34"/>
      <c r="K40" s="34"/>
      <c r="L40" s="34"/>
    </row>
    <row r="41" spans="1:13" x14ac:dyDescent="0.2">
      <c r="A41" s="34"/>
      <c r="B41" s="34"/>
      <c r="C41" s="34"/>
      <c r="D41" s="34"/>
      <c r="E41" s="34"/>
      <c r="F41" s="34"/>
      <c r="G41" s="34"/>
      <c r="H41" s="34"/>
      <c r="I41" s="34"/>
      <c r="J41" s="34"/>
      <c r="K41" s="34"/>
      <c r="L41" s="34"/>
    </row>
    <row r="42" spans="1:13" x14ac:dyDescent="0.2">
      <c r="A42" s="34"/>
      <c r="B42" s="34"/>
      <c r="C42" s="34"/>
      <c r="D42" s="34"/>
      <c r="E42" s="34"/>
      <c r="F42" s="34"/>
      <c r="G42" s="34"/>
      <c r="H42" s="34"/>
      <c r="I42" s="34"/>
      <c r="J42" s="34"/>
      <c r="K42" s="34"/>
      <c r="L42" s="34"/>
    </row>
    <row r="43" spans="1:13" x14ac:dyDescent="0.2">
      <c r="A43" s="34"/>
      <c r="B43" s="34"/>
      <c r="C43" s="34"/>
      <c r="D43" s="34"/>
      <c r="E43" s="34"/>
      <c r="F43" s="34"/>
      <c r="G43" s="34"/>
      <c r="H43" s="34"/>
      <c r="I43" s="34"/>
      <c r="J43" s="34"/>
      <c r="K43" s="34"/>
      <c r="L43" s="34"/>
    </row>
  </sheetData>
  <mergeCells count="51">
    <mergeCell ref="A18:A20"/>
    <mergeCell ref="B31:H31"/>
    <mergeCell ref="I31:I32"/>
    <mergeCell ref="I23:I24"/>
    <mergeCell ref="B18:L19"/>
    <mergeCell ref="C20:F20"/>
    <mergeCell ref="H20:L20"/>
    <mergeCell ref="B22:H22"/>
    <mergeCell ref="I22:L22"/>
    <mergeCell ref="J31:L32"/>
    <mergeCell ref="A32:A33"/>
    <mergeCell ref="B32:H33"/>
    <mergeCell ref="J29:L29"/>
    <mergeCell ref="J30:L30"/>
    <mergeCell ref="J23:L24"/>
    <mergeCell ref="I27:I28"/>
    <mergeCell ref="J27:L28"/>
    <mergeCell ref="A28:A29"/>
    <mergeCell ref="B28:H29"/>
    <mergeCell ref="B27:H27"/>
    <mergeCell ref="J25:L25"/>
    <mergeCell ref="J26:L26"/>
    <mergeCell ref="B23:H23"/>
    <mergeCell ref="A24:A25"/>
    <mergeCell ref="B24:H25"/>
    <mergeCell ref="E5:L6"/>
    <mergeCell ref="A1:L1"/>
    <mergeCell ref="A8:A11"/>
    <mergeCell ref="B9:F9"/>
    <mergeCell ref="G9:L9"/>
    <mergeCell ref="A5:A6"/>
    <mergeCell ref="B5:D5"/>
    <mergeCell ref="B6:D6"/>
    <mergeCell ref="G10:L11"/>
    <mergeCell ref="A13:A15"/>
    <mergeCell ref="C15:F15"/>
    <mergeCell ref="H15:L15"/>
    <mergeCell ref="B10:F11"/>
    <mergeCell ref="B12:L12"/>
    <mergeCell ref="B13:B14"/>
    <mergeCell ref="C13:L14"/>
    <mergeCell ref="J38:L38"/>
    <mergeCell ref="A39:L43"/>
    <mergeCell ref="J33:L33"/>
    <mergeCell ref="J34:L34"/>
    <mergeCell ref="B35:H35"/>
    <mergeCell ref="I35:I36"/>
    <mergeCell ref="J35:L36"/>
    <mergeCell ref="A36:A37"/>
    <mergeCell ref="B36:H37"/>
    <mergeCell ref="J37:L37"/>
  </mergeCells>
  <phoneticPr fontId="1"/>
  <conditionalFormatting sqref="B23:H25 C26 E26 J25 G26">
    <cfRule type="cellIs" dxfId="18" priority="52" operator="equal">
      <formula>""</formula>
    </cfRule>
  </conditionalFormatting>
  <conditionalFormatting sqref="I23">
    <cfRule type="cellIs" dxfId="17" priority="27" operator="equal">
      <formula>""</formula>
    </cfRule>
  </conditionalFormatting>
  <conditionalFormatting sqref="B6">
    <cfRule type="expression" dxfId="16" priority="18">
      <formula>AND($C$43=FALSE,$C$44=FALSE)</formula>
    </cfRule>
  </conditionalFormatting>
  <conditionalFormatting sqref="B6:D6">
    <cfRule type="cellIs" dxfId="15" priority="11" operator="equal">
      <formula>"提出済"</formula>
    </cfRule>
    <cfRule type="cellIs" dxfId="14" priority="12" operator="equal">
      <formula>"未提出"</formula>
    </cfRule>
    <cfRule type="containsText" dxfId="13" priority="14" operator="containsText" text="未提出">
      <formula>NOT(ISERROR(SEARCH("未提出",B6)))</formula>
    </cfRule>
    <cfRule type="containsText" dxfId="12" priority="15" operator="containsText" text="提出済">
      <formula>NOT(ISERROR(SEARCH("提出済",B6)))</formula>
    </cfRule>
    <cfRule type="containsText" priority="16" operator="containsText" text="提出済">
      <formula>NOT(ISERROR(SEARCH("提出済",B6)))</formula>
    </cfRule>
    <cfRule type="containsText" dxfId="11" priority="17" operator="containsText" text="　">
      <formula>NOT(ISERROR(SEARCH("　",B6)))</formula>
    </cfRule>
  </conditionalFormatting>
  <conditionalFormatting sqref="B18 C20 H20 B10 G10">
    <cfRule type="cellIs" dxfId="10" priority="13" operator="equal">
      <formula>""</formula>
    </cfRule>
  </conditionalFormatting>
  <conditionalFormatting sqref="B13 C13:L15 J26">
    <cfRule type="cellIs" dxfId="9" priority="10" operator="equal">
      <formula>""</formula>
    </cfRule>
  </conditionalFormatting>
  <conditionalFormatting sqref="B27:H29 C30 E30 J29 G30">
    <cfRule type="cellIs" dxfId="8" priority="9" operator="equal">
      <formula>""</formula>
    </cfRule>
  </conditionalFormatting>
  <conditionalFormatting sqref="I27">
    <cfRule type="cellIs" dxfId="7" priority="8" operator="equal">
      <formula>""</formula>
    </cfRule>
  </conditionalFormatting>
  <conditionalFormatting sqref="J30">
    <cfRule type="cellIs" dxfId="6" priority="7" operator="equal">
      <formula>""</formula>
    </cfRule>
  </conditionalFormatting>
  <conditionalFormatting sqref="B31:H33 C34 E34 J33 G34">
    <cfRule type="cellIs" dxfId="5" priority="6" operator="equal">
      <formula>""</formula>
    </cfRule>
  </conditionalFormatting>
  <conditionalFormatting sqref="I31">
    <cfRule type="cellIs" dxfId="4" priority="5" operator="equal">
      <formula>""</formula>
    </cfRule>
  </conditionalFormatting>
  <conditionalFormatting sqref="J34">
    <cfRule type="cellIs" dxfId="3" priority="4" operator="equal">
      <formula>""</formula>
    </cfRule>
  </conditionalFormatting>
  <conditionalFormatting sqref="B35:H37 C38 E38 J37 G38">
    <cfRule type="cellIs" dxfId="2" priority="3" operator="equal">
      <formula>""</formula>
    </cfRule>
  </conditionalFormatting>
  <conditionalFormatting sqref="I35">
    <cfRule type="cellIs" dxfId="1" priority="2" operator="equal">
      <formula>""</formula>
    </cfRule>
  </conditionalFormatting>
  <conditionalFormatting sqref="J38">
    <cfRule type="cellIs" dxfId="0" priority="1" operator="equal">
      <formula>""</formula>
    </cfRule>
  </conditionalFormatting>
  <dataValidations count="4">
    <dataValidation type="whole" allowBlank="1" showInputMessage="1" showErrorMessage="1" sqref="C26 C30 C34 C38" xr:uid="{E8782461-5B3D-4DFE-88DE-85621616F230}">
      <formula1>1900</formula1>
      <formula2>2023</formula2>
    </dataValidation>
    <dataValidation type="whole" allowBlank="1" showInputMessage="1" showErrorMessage="1" sqref="E26 E30 E34 E38" xr:uid="{5411B536-CDB1-42AA-8F4B-21F91D216C74}">
      <formula1>1</formula1>
      <formula2>12</formula2>
    </dataValidation>
    <dataValidation type="whole" allowBlank="1" showInputMessage="1" showErrorMessage="1" sqref="G26 G30 G34 G38"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C15" sqref="C15"/>
    </sheetView>
  </sheetViews>
  <sheetFormatPr defaultRowHeight="13.2" x14ac:dyDescent="0.2"/>
  <cols>
    <col min="2" max="2" width="13" customWidth="1"/>
    <col min="3" max="3" width="19.21875" customWidth="1"/>
    <col min="4" max="4" width="12.88671875" customWidth="1"/>
    <col min="5" max="5" width="19.21875" customWidth="1"/>
    <col min="6" max="6" width="12.88671875" customWidth="1"/>
    <col min="7" max="7" width="25.109375" customWidth="1"/>
  </cols>
  <sheetData>
    <row r="1" spans="1:6" ht="15" x14ac:dyDescent="0.2">
      <c r="A1" s="1">
        <v>2024</v>
      </c>
      <c r="B1" s="2" t="s">
        <v>0</v>
      </c>
      <c r="C1" s="104" t="s">
        <v>1</v>
      </c>
      <c r="D1" s="104"/>
      <c r="E1" s="104"/>
      <c r="F1" s="105"/>
    </row>
    <row r="2" spans="1:6" ht="15" x14ac:dyDescent="0.2">
      <c r="A2" s="106" t="s">
        <v>2</v>
      </c>
      <c r="B2" s="107"/>
      <c r="C2" s="3">
        <f>DATE($A$1-7,4,2)</f>
        <v>42827</v>
      </c>
      <c r="D2" s="4" t="s">
        <v>3</v>
      </c>
      <c r="E2" s="3">
        <f>DATE($A$1-6,4,1)</f>
        <v>43191</v>
      </c>
      <c r="F2" s="5" t="s">
        <v>4</v>
      </c>
    </row>
    <row r="3" spans="1:6" ht="15" x14ac:dyDescent="0.2">
      <c r="A3" s="106" t="s">
        <v>5</v>
      </c>
      <c r="B3" s="107"/>
      <c r="C3" s="3">
        <f>DATE($A$1-8,4,2)</f>
        <v>42462</v>
      </c>
      <c r="D3" s="4" t="s">
        <v>3</v>
      </c>
      <c r="E3" s="3">
        <f>DATE($A$1-7,4,1)</f>
        <v>42826</v>
      </c>
      <c r="F3" s="5" t="s">
        <v>4</v>
      </c>
    </row>
    <row r="4" spans="1:6" ht="15" x14ac:dyDescent="0.2">
      <c r="A4" s="106" t="s">
        <v>6</v>
      </c>
      <c r="B4" s="107"/>
      <c r="C4" s="3">
        <f>DATE($A$1-9,4,2)</f>
        <v>42096</v>
      </c>
      <c r="D4" s="4" t="s">
        <v>3</v>
      </c>
      <c r="E4" s="3">
        <f>DATE($A$1-8,4,1)</f>
        <v>42461</v>
      </c>
      <c r="F4" s="5" t="s">
        <v>4</v>
      </c>
    </row>
    <row r="5" spans="1:6" ht="15" x14ac:dyDescent="0.2">
      <c r="A5" s="106" t="s">
        <v>7</v>
      </c>
      <c r="B5" s="107"/>
      <c r="C5" s="3">
        <f>DATE($A$1-10,4,2)</f>
        <v>41731</v>
      </c>
      <c r="D5" s="4" t="s">
        <v>3</v>
      </c>
      <c r="E5" s="3">
        <f>DATE($A$1-9,4,1)</f>
        <v>42095</v>
      </c>
      <c r="F5" s="5" t="s">
        <v>4</v>
      </c>
    </row>
    <row r="6" spans="1:6" ht="15" x14ac:dyDescent="0.2">
      <c r="A6" s="106" t="s">
        <v>8</v>
      </c>
      <c r="B6" s="107"/>
      <c r="C6" s="3">
        <f>DATE($A$1-11,4,2)</f>
        <v>41366</v>
      </c>
      <c r="D6" s="4" t="s">
        <v>3</v>
      </c>
      <c r="E6" s="3">
        <f>DATE($A$1-10,4,1)</f>
        <v>41730</v>
      </c>
      <c r="F6" s="5" t="s">
        <v>4</v>
      </c>
    </row>
    <row r="7" spans="1:6" ht="15" x14ac:dyDescent="0.2">
      <c r="A7" s="106" t="s">
        <v>9</v>
      </c>
      <c r="B7" s="107"/>
      <c r="C7" s="3">
        <f>DATE($A$1-12,4,2)</f>
        <v>41001</v>
      </c>
      <c r="D7" s="4" t="s">
        <v>3</v>
      </c>
      <c r="E7" s="3">
        <f>DATE($A$1-11,4,1)</f>
        <v>41365</v>
      </c>
      <c r="F7" s="5" t="s">
        <v>4</v>
      </c>
    </row>
    <row r="8" spans="1:6" ht="15" x14ac:dyDescent="0.2">
      <c r="A8" s="106" t="s">
        <v>10</v>
      </c>
      <c r="B8" s="107"/>
      <c r="C8" s="3">
        <f>DATE($A$1-13,4,2)</f>
        <v>40635</v>
      </c>
      <c r="D8" s="4" t="s">
        <v>3</v>
      </c>
      <c r="E8" s="3">
        <f>DATE($A$1-12,4,1)</f>
        <v>41000</v>
      </c>
      <c r="F8" s="5" t="s">
        <v>4</v>
      </c>
    </row>
    <row r="9" spans="1:6" ht="15" x14ac:dyDescent="0.2">
      <c r="A9" s="106" t="s">
        <v>11</v>
      </c>
      <c r="B9" s="107"/>
      <c r="C9" s="3">
        <f>DATE($A$1-14,4,2)</f>
        <v>40270</v>
      </c>
      <c r="D9" s="4" t="s">
        <v>3</v>
      </c>
      <c r="E9" s="3">
        <f>DATE($A$1-13,4,1)</f>
        <v>40634</v>
      </c>
      <c r="F9" s="5" t="s">
        <v>4</v>
      </c>
    </row>
    <row r="10" spans="1:6" ht="15" x14ac:dyDescent="0.2">
      <c r="A10" s="108" t="s">
        <v>12</v>
      </c>
      <c r="B10" s="109"/>
      <c r="C10" s="6">
        <f>DATE($A$1-15,4,2)</f>
        <v>39905</v>
      </c>
      <c r="D10" s="7" t="s">
        <v>3</v>
      </c>
      <c r="E10" s="6">
        <f>DATE($A$1-14,4,1)</f>
        <v>40269</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8"/>
  <sheetViews>
    <sheetView workbookViewId="0">
      <selection activeCell="C14" sqref="C14"/>
    </sheetView>
  </sheetViews>
  <sheetFormatPr defaultRowHeight="13.2" x14ac:dyDescent="0.2"/>
  <cols>
    <col min="1" max="2" width="12.44140625" customWidth="1"/>
  </cols>
  <sheetData>
    <row r="1" spans="1:2" x14ac:dyDescent="0.2">
      <c r="A1" s="9">
        <v>1</v>
      </c>
      <c r="B1" t="s">
        <v>13</v>
      </c>
    </row>
    <row r="2" spans="1:2" x14ac:dyDescent="0.2">
      <c r="A2" s="9">
        <v>41001</v>
      </c>
      <c r="B2" t="s">
        <v>23</v>
      </c>
    </row>
    <row r="3" spans="1:2" x14ac:dyDescent="0.2">
      <c r="A3" s="9">
        <v>41366</v>
      </c>
      <c r="B3" t="s">
        <v>24</v>
      </c>
    </row>
    <row r="4" spans="1:2" x14ac:dyDescent="0.2">
      <c r="A4" s="9">
        <v>41731</v>
      </c>
      <c r="B4" t="s">
        <v>25</v>
      </c>
    </row>
    <row r="5" spans="1:2" x14ac:dyDescent="0.2">
      <c r="A5" s="9">
        <v>42096</v>
      </c>
      <c r="B5" t="s">
        <v>26</v>
      </c>
    </row>
    <row r="6" spans="1:2" x14ac:dyDescent="0.2">
      <c r="A6" s="9">
        <v>42462</v>
      </c>
      <c r="B6" t="s">
        <v>27</v>
      </c>
    </row>
    <row r="7" spans="1:2" x14ac:dyDescent="0.2">
      <c r="A7" s="9">
        <v>42827</v>
      </c>
      <c r="B7" t="s">
        <v>28</v>
      </c>
    </row>
    <row r="8" spans="1:2" x14ac:dyDescent="0.2">
      <c r="A8" s="9">
        <v>43191</v>
      </c>
      <c r="B8" t="s">
        <v>13</v>
      </c>
    </row>
  </sheetData>
  <sortState xmlns:xlrd2="http://schemas.microsoft.com/office/spreadsheetml/2017/richdata2" ref="A1:A6">
    <sortCondition ref="A1:A6"/>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YAMANAKA HIROSHI</cp:lastModifiedBy>
  <cp:lastPrinted>2023-09-27T04:55:16Z</cp:lastPrinted>
  <dcterms:created xsi:type="dcterms:W3CDTF">2023-09-27T02:24:41Z</dcterms:created>
  <dcterms:modified xsi:type="dcterms:W3CDTF">2024-04-29T07:01:41Z</dcterms:modified>
</cp:coreProperties>
</file>